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f.caille/Desktop/"/>
    </mc:Choice>
  </mc:AlternateContent>
  <xr:revisionPtr revIDLastSave="0" documentId="13_ncr:1_{9A0CB4FC-1E5E-114B-BF65-62F0892C3F24}" xr6:coauthVersionLast="47" xr6:coauthVersionMax="47" xr10:uidLastSave="{00000000-0000-0000-0000-000000000000}"/>
  <bookViews>
    <workbookView xWindow="0" yWindow="500" windowWidth="28800" windowHeight="16020" tabRatio="500" xr2:uid="{00000000-000D-0000-FFFF-FFFF00000000}"/>
  </bookViews>
  <sheets>
    <sheet name="AdminFi" sheetId="1" r:id="rId1"/>
    <sheet name="TronCommun" sheetId="4" r:id="rId2"/>
    <sheet name="FctsTronCom&lt;Smic0523 " sheetId="3" r:id="rId3"/>
  </sheets>
  <definedNames>
    <definedName name="_xlnm.Print_Area" localSheetId="0">AdminFi!$B$3:$H$63</definedName>
    <definedName name="_xlnm.Print_Area" localSheetId="2">'FctsTronCom&lt;Smic0523 '!$B$2:$I$38</definedName>
    <definedName name="_xlnm.Print_Area" localSheetId="1">TronCommun!$B$2:$I$154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4" l="1"/>
  <c r="I3" i="4" s="1"/>
  <c r="J3" i="4" s="1"/>
  <c r="K3" i="4" s="1"/>
  <c r="L3" i="4" s="1"/>
  <c r="H4" i="4"/>
  <c r="I4" i="4" s="1"/>
  <c r="J4" i="4" s="1"/>
  <c r="K4" i="4" s="1"/>
  <c r="L4" i="4" s="1"/>
  <c r="H5" i="4"/>
  <c r="I5" i="4"/>
  <c r="J5" i="4" s="1"/>
  <c r="K5" i="4" s="1"/>
  <c r="L5" i="4" s="1"/>
  <c r="H6" i="4"/>
  <c r="I6" i="4" s="1"/>
  <c r="J6" i="4" s="1"/>
  <c r="K6" i="4" s="1"/>
  <c r="L6" i="4" s="1"/>
  <c r="H7" i="4"/>
  <c r="I7" i="4" s="1"/>
  <c r="J7" i="4" s="1"/>
  <c r="K7" i="4" s="1"/>
  <c r="L7" i="4" s="1"/>
  <c r="H8" i="4"/>
  <c r="I8" i="4" s="1"/>
  <c r="J8" i="4" s="1"/>
  <c r="K8" i="4" s="1"/>
  <c r="L8" i="4" s="1"/>
  <c r="H9" i="4"/>
  <c r="I9" i="4"/>
  <c r="J9" i="4" s="1"/>
  <c r="K9" i="4" s="1"/>
  <c r="L9" i="4" s="1"/>
  <c r="H10" i="4"/>
  <c r="I10" i="4" s="1"/>
  <c r="J10" i="4" s="1"/>
  <c r="K10" i="4" s="1"/>
  <c r="L10" i="4" s="1"/>
  <c r="H12" i="4"/>
  <c r="I12" i="4" s="1"/>
  <c r="J12" i="4" s="1"/>
  <c r="K12" i="4" s="1"/>
  <c r="L12" i="4" s="1"/>
  <c r="H13" i="4"/>
  <c r="I13" i="4" s="1"/>
  <c r="J13" i="4" s="1"/>
  <c r="K13" i="4" s="1"/>
  <c r="L13" i="4" s="1"/>
  <c r="H14" i="4"/>
  <c r="I14" i="4"/>
  <c r="J14" i="4" s="1"/>
  <c r="K14" i="4" s="1"/>
  <c r="L14" i="4" s="1"/>
  <c r="H15" i="4"/>
  <c r="I15" i="4" s="1"/>
  <c r="J15" i="4" s="1"/>
  <c r="K15" i="4" s="1"/>
  <c r="L15" i="4" s="1"/>
  <c r="H16" i="4"/>
  <c r="I16" i="4" s="1"/>
  <c r="J16" i="4" s="1"/>
  <c r="K16" i="4" s="1"/>
  <c r="L16" i="4" s="1"/>
  <c r="H17" i="4"/>
  <c r="I17" i="4" s="1"/>
  <c r="J17" i="4" s="1"/>
  <c r="K17" i="4" s="1"/>
  <c r="L17" i="4" s="1"/>
  <c r="H18" i="4"/>
  <c r="I18" i="4" s="1"/>
  <c r="J18" i="4" s="1"/>
  <c r="K18" i="4" s="1"/>
  <c r="L18" i="4" s="1"/>
  <c r="H19" i="4"/>
  <c r="I19" i="4" s="1"/>
  <c r="J19" i="4" s="1"/>
  <c r="K19" i="4" s="1"/>
  <c r="L19" i="4" s="1"/>
  <c r="H20" i="4"/>
  <c r="I20" i="4" s="1"/>
  <c r="J20" i="4" s="1"/>
  <c r="K20" i="4" s="1"/>
  <c r="L20" i="4" s="1"/>
  <c r="H22" i="4"/>
  <c r="I22" i="4" s="1"/>
  <c r="J22" i="4" s="1"/>
  <c r="K22" i="4" s="1"/>
  <c r="L22" i="4" s="1"/>
  <c r="H23" i="4"/>
  <c r="I23" i="4" s="1"/>
  <c r="J23" i="4" s="1"/>
  <c r="K23" i="4" s="1"/>
  <c r="L23" i="4" s="1"/>
  <c r="H24" i="4"/>
  <c r="I24" i="4" s="1"/>
  <c r="J24" i="4" s="1"/>
  <c r="K24" i="4" s="1"/>
  <c r="L24" i="4" s="1"/>
  <c r="H25" i="4"/>
  <c r="I25" i="4" s="1"/>
  <c r="J25" i="4" s="1"/>
  <c r="K25" i="4" s="1"/>
  <c r="L25" i="4" s="1"/>
  <c r="H26" i="4"/>
  <c r="I26" i="4" s="1"/>
  <c r="J26" i="4" s="1"/>
  <c r="K26" i="4" s="1"/>
  <c r="L26" i="4" s="1"/>
  <c r="H27" i="4"/>
  <c r="I27" i="4" s="1"/>
  <c r="J27" i="4" s="1"/>
  <c r="K27" i="4" s="1"/>
  <c r="L27" i="4" s="1"/>
  <c r="H153" i="4"/>
  <c r="I153" i="4" s="1"/>
  <c r="J153" i="4" s="1"/>
  <c r="K153" i="4" s="1"/>
  <c r="L153" i="4" s="1"/>
  <c r="H152" i="4"/>
  <c r="I152" i="4" s="1"/>
  <c r="J152" i="4" s="1"/>
  <c r="K152" i="4" s="1"/>
  <c r="L152" i="4" s="1"/>
  <c r="H151" i="4"/>
  <c r="I151" i="4" s="1"/>
  <c r="J151" i="4" s="1"/>
  <c r="K151" i="4" s="1"/>
  <c r="L151" i="4" s="1"/>
  <c r="H150" i="4"/>
  <c r="I150" i="4" s="1"/>
  <c r="J150" i="4" s="1"/>
  <c r="K150" i="4" s="1"/>
  <c r="L150" i="4" s="1"/>
  <c r="H149" i="4"/>
  <c r="I149" i="4" s="1"/>
  <c r="J149" i="4" s="1"/>
  <c r="K149" i="4" s="1"/>
  <c r="L149" i="4" s="1"/>
  <c r="H148" i="4"/>
  <c r="I148" i="4" s="1"/>
  <c r="J148" i="4" s="1"/>
  <c r="K148" i="4" s="1"/>
  <c r="L148" i="4" s="1"/>
  <c r="H147" i="4"/>
  <c r="I147" i="4" s="1"/>
  <c r="J147" i="4" s="1"/>
  <c r="K147" i="4" s="1"/>
  <c r="L147" i="4" s="1"/>
  <c r="H146" i="4"/>
  <c r="I146" i="4" s="1"/>
  <c r="J146" i="4" s="1"/>
  <c r="K146" i="4" s="1"/>
  <c r="L146" i="4" s="1"/>
  <c r="H145" i="4"/>
  <c r="I145" i="4" s="1"/>
  <c r="J145" i="4" s="1"/>
  <c r="K145" i="4" s="1"/>
  <c r="L145" i="4" s="1"/>
  <c r="H144" i="4"/>
  <c r="I144" i="4" s="1"/>
  <c r="J144" i="4" s="1"/>
  <c r="K144" i="4" s="1"/>
  <c r="L144" i="4" s="1"/>
  <c r="H143" i="4"/>
  <c r="I143" i="4" s="1"/>
  <c r="J143" i="4" s="1"/>
  <c r="K143" i="4" s="1"/>
  <c r="L143" i="4" s="1"/>
  <c r="H142" i="4"/>
  <c r="I142" i="4" s="1"/>
  <c r="J142" i="4" s="1"/>
  <c r="K142" i="4" s="1"/>
  <c r="L142" i="4" s="1"/>
  <c r="H141" i="4"/>
  <c r="I141" i="4" s="1"/>
  <c r="J141" i="4" s="1"/>
  <c r="K141" i="4" s="1"/>
  <c r="L141" i="4" s="1"/>
  <c r="H140" i="4"/>
  <c r="I140" i="4" s="1"/>
  <c r="J140" i="4" s="1"/>
  <c r="K140" i="4" s="1"/>
  <c r="L140" i="4" s="1"/>
  <c r="H139" i="4"/>
  <c r="I139" i="4" s="1"/>
  <c r="J139" i="4" s="1"/>
  <c r="K139" i="4" s="1"/>
  <c r="L139" i="4" s="1"/>
  <c r="H138" i="4"/>
  <c r="I138" i="4" s="1"/>
  <c r="J138" i="4" s="1"/>
  <c r="K138" i="4" s="1"/>
  <c r="L138" i="4" s="1"/>
  <c r="H137" i="4"/>
  <c r="I137" i="4" s="1"/>
  <c r="J137" i="4" s="1"/>
  <c r="K137" i="4" s="1"/>
  <c r="L137" i="4" s="1"/>
  <c r="H136" i="4"/>
  <c r="I136" i="4" s="1"/>
  <c r="J136" i="4" s="1"/>
  <c r="K136" i="4" s="1"/>
  <c r="L136" i="4" s="1"/>
  <c r="H135" i="4"/>
  <c r="I135" i="4" s="1"/>
  <c r="J135" i="4" s="1"/>
  <c r="K135" i="4" s="1"/>
  <c r="L135" i="4" s="1"/>
  <c r="H134" i="4"/>
  <c r="I134" i="4" s="1"/>
  <c r="J134" i="4" s="1"/>
  <c r="K134" i="4" s="1"/>
  <c r="L134" i="4" s="1"/>
  <c r="H133" i="4"/>
  <c r="I133" i="4" s="1"/>
  <c r="J133" i="4" s="1"/>
  <c r="K133" i="4" s="1"/>
  <c r="L133" i="4" s="1"/>
  <c r="H132" i="4"/>
  <c r="I132" i="4" s="1"/>
  <c r="J132" i="4" s="1"/>
  <c r="K132" i="4" s="1"/>
  <c r="L132" i="4" s="1"/>
  <c r="H131" i="4"/>
  <c r="I131" i="4" s="1"/>
  <c r="J131" i="4" s="1"/>
  <c r="K131" i="4" s="1"/>
  <c r="L131" i="4" s="1"/>
  <c r="H130" i="4"/>
  <c r="I130" i="4" s="1"/>
  <c r="J130" i="4" s="1"/>
  <c r="K130" i="4" s="1"/>
  <c r="L130" i="4" s="1"/>
  <c r="H129" i="4"/>
  <c r="I129" i="4" s="1"/>
  <c r="J129" i="4" s="1"/>
  <c r="K129" i="4" s="1"/>
  <c r="L129" i="4" s="1"/>
  <c r="H128" i="4"/>
  <c r="I128" i="4" s="1"/>
  <c r="J128" i="4" s="1"/>
  <c r="K128" i="4" s="1"/>
  <c r="L128" i="4" s="1"/>
  <c r="H127" i="4"/>
  <c r="I127" i="4" s="1"/>
  <c r="J127" i="4" s="1"/>
  <c r="K127" i="4" s="1"/>
  <c r="L127" i="4" s="1"/>
  <c r="H126" i="4"/>
  <c r="I126" i="4" s="1"/>
  <c r="J126" i="4" s="1"/>
  <c r="K126" i="4" s="1"/>
  <c r="L126" i="4" s="1"/>
  <c r="H125" i="4"/>
  <c r="I125" i="4" s="1"/>
  <c r="J125" i="4" s="1"/>
  <c r="K125" i="4" s="1"/>
  <c r="L125" i="4" s="1"/>
  <c r="H124" i="4"/>
  <c r="I124" i="4" s="1"/>
  <c r="J124" i="4" s="1"/>
  <c r="K124" i="4" s="1"/>
  <c r="L124" i="4" s="1"/>
  <c r="H123" i="4"/>
  <c r="I123" i="4" s="1"/>
  <c r="J123" i="4" s="1"/>
  <c r="K123" i="4" s="1"/>
  <c r="L123" i="4" s="1"/>
  <c r="H122" i="4"/>
  <c r="I122" i="4" s="1"/>
  <c r="J122" i="4" s="1"/>
  <c r="K122" i="4" s="1"/>
  <c r="L122" i="4" s="1"/>
  <c r="H121" i="4"/>
  <c r="I121" i="4" s="1"/>
  <c r="J121" i="4" s="1"/>
  <c r="K121" i="4" s="1"/>
  <c r="L121" i="4" s="1"/>
  <c r="H120" i="4"/>
  <c r="I120" i="4" s="1"/>
  <c r="J120" i="4" s="1"/>
  <c r="K120" i="4" s="1"/>
  <c r="L120" i="4" s="1"/>
  <c r="H119" i="4"/>
  <c r="I119" i="4" s="1"/>
  <c r="J119" i="4" s="1"/>
  <c r="K119" i="4" s="1"/>
  <c r="L119" i="4" s="1"/>
  <c r="H118" i="4"/>
  <c r="I118" i="4" s="1"/>
  <c r="J118" i="4" s="1"/>
  <c r="K118" i="4" s="1"/>
  <c r="L118" i="4" s="1"/>
  <c r="H117" i="4"/>
  <c r="I117" i="4" s="1"/>
  <c r="J117" i="4" s="1"/>
  <c r="K117" i="4" s="1"/>
  <c r="L117" i="4" s="1"/>
  <c r="H116" i="4"/>
  <c r="I116" i="4" s="1"/>
  <c r="J116" i="4" s="1"/>
  <c r="K116" i="4" s="1"/>
  <c r="L116" i="4" s="1"/>
  <c r="H115" i="4"/>
  <c r="I115" i="4" s="1"/>
  <c r="J115" i="4" s="1"/>
  <c r="K115" i="4" s="1"/>
  <c r="L115" i="4" s="1"/>
  <c r="H114" i="4"/>
  <c r="I114" i="4" s="1"/>
  <c r="J114" i="4" s="1"/>
  <c r="K114" i="4" s="1"/>
  <c r="L114" i="4" s="1"/>
  <c r="H113" i="4"/>
  <c r="I113" i="4" s="1"/>
  <c r="J113" i="4" s="1"/>
  <c r="K113" i="4" s="1"/>
  <c r="L113" i="4" s="1"/>
  <c r="H112" i="4"/>
  <c r="I112" i="4" s="1"/>
  <c r="J112" i="4" s="1"/>
  <c r="K112" i="4" s="1"/>
  <c r="L112" i="4" s="1"/>
  <c r="H111" i="4"/>
  <c r="I111" i="4" s="1"/>
  <c r="J111" i="4" s="1"/>
  <c r="K111" i="4" s="1"/>
  <c r="L111" i="4" s="1"/>
  <c r="H110" i="4"/>
  <c r="I110" i="4" s="1"/>
  <c r="J110" i="4" s="1"/>
  <c r="K110" i="4" s="1"/>
  <c r="L110" i="4" s="1"/>
  <c r="H109" i="4"/>
  <c r="I109" i="4" s="1"/>
  <c r="J109" i="4" s="1"/>
  <c r="K109" i="4" s="1"/>
  <c r="L109" i="4" s="1"/>
  <c r="H108" i="4"/>
  <c r="I108" i="4" s="1"/>
  <c r="J108" i="4" s="1"/>
  <c r="K108" i="4" s="1"/>
  <c r="L108" i="4" s="1"/>
  <c r="H107" i="4"/>
  <c r="I107" i="4" s="1"/>
  <c r="J107" i="4" s="1"/>
  <c r="K107" i="4" s="1"/>
  <c r="L107" i="4" s="1"/>
  <c r="H106" i="4"/>
  <c r="I106" i="4" s="1"/>
  <c r="J106" i="4" s="1"/>
  <c r="K106" i="4" s="1"/>
  <c r="L106" i="4" s="1"/>
  <c r="H105" i="4"/>
  <c r="I105" i="4" s="1"/>
  <c r="J105" i="4" s="1"/>
  <c r="K105" i="4" s="1"/>
  <c r="L105" i="4" s="1"/>
  <c r="H104" i="4"/>
  <c r="I104" i="4" s="1"/>
  <c r="J104" i="4" s="1"/>
  <c r="K104" i="4" s="1"/>
  <c r="L104" i="4" s="1"/>
  <c r="H103" i="4"/>
  <c r="I103" i="4" s="1"/>
  <c r="J103" i="4" s="1"/>
  <c r="K103" i="4" s="1"/>
  <c r="L103" i="4" s="1"/>
  <c r="H102" i="4"/>
  <c r="I102" i="4" s="1"/>
  <c r="J102" i="4" s="1"/>
  <c r="K102" i="4" s="1"/>
  <c r="L102" i="4" s="1"/>
  <c r="H101" i="4"/>
  <c r="I101" i="4" s="1"/>
  <c r="J101" i="4" s="1"/>
  <c r="K101" i="4" s="1"/>
  <c r="L101" i="4" s="1"/>
  <c r="H100" i="4"/>
  <c r="I100" i="4" s="1"/>
  <c r="J100" i="4" s="1"/>
  <c r="K100" i="4" s="1"/>
  <c r="L100" i="4" s="1"/>
  <c r="H99" i="4"/>
  <c r="I99" i="4" s="1"/>
  <c r="J99" i="4" s="1"/>
  <c r="K99" i="4" s="1"/>
  <c r="L99" i="4" s="1"/>
  <c r="H98" i="4"/>
  <c r="I98" i="4" s="1"/>
  <c r="J98" i="4" s="1"/>
  <c r="K98" i="4" s="1"/>
  <c r="L98" i="4" s="1"/>
  <c r="H97" i="4"/>
  <c r="I97" i="4" s="1"/>
  <c r="J97" i="4" s="1"/>
  <c r="K97" i="4" s="1"/>
  <c r="L97" i="4" s="1"/>
  <c r="H96" i="4"/>
  <c r="I96" i="4" s="1"/>
  <c r="J96" i="4" s="1"/>
  <c r="K96" i="4" s="1"/>
  <c r="L96" i="4" s="1"/>
  <c r="H95" i="4"/>
  <c r="I95" i="4" s="1"/>
  <c r="J95" i="4" s="1"/>
  <c r="K95" i="4" s="1"/>
  <c r="L95" i="4" s="1"/>
  <c r="H94" i="4"/>
  <c r="I94" i="4" s="1"/>
  <c r="J94" i="4" s="1"/>
  <c r="K94" i="4" s="1"/>
  <c r="L94" i="4" s="1"/>
  <c r="H93" i="4"/>
  <c r="I93" i="4" s="1"/>
  <c r="J93" i="4" s="1"/>
  <c r="K93" i="4" s="1"/>
  <c r="L93" i="4" s="1"/>
  <c r="H92" i="4"/>
  <c r="I92" i="4" s="1"/>
  <c r="J92" i="4" s="1"/>
  <c r="K92" i="4" s="1"/>
  <c r="L92" i="4" s="1"/>
  <c r="H91" i="4"/>
  <c r="I91" i="4" s="1"/>
  <c r="J91" i="4" s="1"/>
  <c r="K91" i="4" s="1"/>
  <c r="L91" i="4" s="1"/>
  <c r="H90" i="4"/>
  <c r="I90" i="4" s="1"/>
  <c r="J90" i="4" s="1"/>
  <c r="K90" i="4" s="1"/>
  <c r="L90" i="4" s="1"/>
  <c r="H89" i="4"/>
  <c r="I89" i="4" s="1"/>
  <c r="J89" i="4" s="1"/>
  <c r="K89" i="4" s="1"/>
  <c r="L89" i="4" s="1"/>
  <c r="H88" i="4"/>
  <c r="I88" i="4" s="1"/>
  <c r="J88" i="4" s="1"/>
  <c r="K88" i="4" s="1"/>
  <c r="L88" i="4" s="1"/>
  <c r="H87" i="4"/>
  <c r="I87" i="4" s="1"/>
  <c r="J87" i="4" s="1"/>
  <c r="K87" i="4" s="1"/>
  <c r="L87" i="4" s="1"/>
  <c r="H86" i="4"/>
  <c r="I86" i="4" s="1"/>
  <c r="J86" i="4" s="1"/>
  <c r="K86" i="4" s="1"/>
  <c r="L86" i="4" s="1"/>
  <c r="H85" i="4"/>
  <c r="I85" i="4" s="1"/>
  <c r="J85" i="4" s="1"/>
  <c r="K85" i="4" s="1"/>
  <c r="L85" i="4" s="1"/>
  <c r="H83" i="4"/>
  <c r="I83" i="4" s="1"/>
  <c r="J83" i="4" s="1"/>
  <c r="K83" i="4" s="1"/>
  <c r="L83" i="4" s="1"/>
  <c r="H82" i="4"/>
  <c r="I82" i="4" s="1"/>
  <c r="J82" i="4" s="1"/>
  <c r="K82" i="4" s="1"/>
  <c r="L82" i="4" s="1"/>
  <c r="H81" i="4"/>
  <c r="I81" i="4" s="1"/>
  <c r="J81" i="4" s="1"/>
  <c r="K81" i="4" s="1"/>
  <c r="L81" i="4" s="1"/>
  <c r="H80" i="4"/>
  <c r="I80" i="4" s="1"/>
  <c r="J80" i="4" s="1"/>
  <c r="K80" i="4" s="1"/>
  <c r="L80" i="4" s="1"/>
  <c r="H79" i="4"/>
  <c r="I79" i="4" s="1"/>
  <c r="J79" i="4" s="1"/>
  <c r="K79" i="4" s="1"/>
  <c r="L79" i="4" s="1"/>
  <c r="H78" i="4"/>
  <c r="I78" i="4" s="1"/>
  <c r="J78" i="4" s="1"/>
  <c r="K78" i="4" s="1"/>
  <c r="L78" i="4" s="1"/>
  <c r="H77" i="4"/>
  <c r="I77" i="4" s="1"/>
  <c r="J77" i="4" s="1"/>
  <c r="K77" i="4" s="1"/>
  <c r="L77" i="4" s="1"/>
  <c r="H76" i="4"/>
  <c r="I76" i="4" s="1"/>
  <c r="J76" i="4" s="1"/>
  <c r="K76" i="4" s="1"/>
  <c r="L76" i="4" s="1"/>
  <c r="H75" i="4"/>
  <c r="I75" i="4" s="1"/>
  <c r="J75" i="4" s="1"/>
  <c r="K75" i="4" s="1"/>
  <c r="L75" i="4" s="1"/>
  <c r="H74" i="4"/>
  <c r="I74" i="4" s="1"/>
  <c r="J74" i="4" s="1"/>
  <c r="K74" i="4" s="1"/>
  <c r="L74" i="4" s="1"/>
  <c r="H73" i="4"/>
  <c r="I73" i="4" s="1"/>
  <c r="J73" i="4" s="1"/>
  <c r="K73" i="4" s="1"/>
  <c r="L73" i="4" s="1"/>
  <c r="H72" i="4"/>
  <c r="I72" i="4" s="1"/>
  <c r="J72" i="4" s="1"/>
  <c r="K72" i="4" s="1"/>
  <c r="L72" i="4" s="1"/>
  <c r="H71" i="4"/>
  <c r="I71" i="4" s="1"/>
  <c r="J71" i="4" s="1"/>
  <c r="K71" i="4" s="1"/>
  <c r="L71" i="4" s="1"/>
  <c r="H70" i="4"/>
  <c r="I70" i="4" s="1"/>
  <c r="J70" i="4" s="1"/>
  <c r="K70" i="4" s="1"/>
  <c r="L70" i="4" s="1"/>
  <c r="H68" i="4"/>
  <c r="I68" i="4" s="1"/>
  <c r="J68" i="4" s="1"/>
  <c r="K68" i="4" s="1"/>
  <c r="L68" i="4" s="1"/>
  <c r="H67" i="4"/>
  <c r="I67" i="4" s="1"/>
  <c r="J67" i="4" s="1"/>
  <c r="K67" i="4" s="1"/>
  <c r="L67" i="4" s="1"/>
  <c r="H66" i="4"/>
  <c r="I66" i="4" s="1"/>
  <c r="J66" i="4" s="1"/>
  <c r="K66" i="4" s="1"/>
  <c r="L66" i="4" s="1"/>
  <c r="H65" i="4"/>
  <c r="I65" i="4" s="1"/>
  <c r="J65" i="4" s="1"/>
  <c r="K65" i="4" s="1"/>
  <c r="L65" i="4" s="1"/>
  <c r="H64" i="4"/>
  <c r="I64" i="4" s="1"/>
  <c r="J64" i="4" s="1"/>
  <c r="K64" i="4" s="1"/>
  <c r="L64" i="4" s="1"/>
  <c r="H63" i="4"/>
  <c r="I63" i="4" s="1"/>
  <c r="J63" i="4" s="1"/>
  <c r="K63" i="4" s="1"/>
  <c r="L63" i="4" s="1"/>
  <c r="H62" i="4"/>
  <c r="I62" i="4" s="1"/>
  <c r="J62" i="4" s="1"/>
  <c r="K62" i="4" s="1"/>
  <c r="L62" i="4" s="1"/>
  <c r="H61" i="4"/>
  <c r="I61" i="4" s="1"/>
  <c r="J61" i="4" s="1"/>
  <c r="K61" i="4" s="1"/>
  <c r="L61" i="4" s="1"/>
  <c r="H60" i="4"/>
  <c r="I60" i="4" s="1"/>
  <c r="J60" i="4" s="1"/>
  <c r="K60" i="4" s="1"/>
  <c r="L60" i="4" s="1"/>
  <c r="H58" i="4"/>
  <c r="I58" i="4" s="1"/>
  <c r="J58" i="4" s="1"/>
  <c r="K58" i="4" s="1"/>
  <c r="L58" i="4" s="1"/>
  <c r="H57" i="4"/>
  <c r="I57" i="4" s="1"/>
  <c r="J57" i="4" s="1"/>
  <c r="K57" i="4" s="1"/>
  <c r="L57" i="4" s="1"/>
  <c r="H55" i="4"/>
  <c r="I55" i="4" s="1"/>
  <c r="J55" i="4" s="1"/>
  <c r="K55" i="4" s="1"/>
  <c r="L55" i="4" s="1"/>
  <c r="H54" i="4"/>
  <c r="I54" i="4" s="1"/>
  <c r="J54" i="4" s="1"/>
  <c r="K54" i="4" s="1"/>
  <c r="L54" i="4" s="1"/>
  <c r="H53" i="4"/>
  <c r="I53" i="4" s="1"/>
  <c r="J53" i="4" s="1"/>
  <c r="K53" i="4" s="1"/>
  <c r="L53" i="4" s="1"/>
  <c r="H52" i="4"/>
  <c r="I52" i="4" s="1"/>
  <c r="J52" i="4" s="1"/>
  <c r="K52" i="4" s="1"/>
  <c r="L52" i="4" s="1"/>
  <c r="H51" i="4"/>
  <c r="I51" i="4" s="1"/>
  <c r="J51" i="4" s="1"/>
  <c r="K51" i="4" s="1"/>
  <c r="L51" i="4" s="1"/>
  <c r="H50" i="4"/>
  <c r="I50" i="4" s="1"/>
  <c r="J50" i="4" s="1"/>
  <c r="K50" i="4" s="1"/>
  <c r="L50" i="4" s="1"/>
  <c r="H49" i="4"/>
  <c r="I49" i="4" s="1"/>
  <c r="J49" i="4" s="1"/>
  <c r="K49" i="4" s="1"/>
  <c r="L49" i="4" s="1"/>
  <c r="H48" i="4"/>
  <c r="I48" i="4" s="1"/>
  <c r="J48" i="4" s="1"/>
  <c r="K48" i="4" s="1"/>
  <c r="L48" i="4" s="1"/>
  <c r="H47" i="4"/>
  <c r="I47" i="4" s="1"/>
  <c r="J47" i="4" s="1"/>
  <c r="K47" i="4" s="1"/>
  <c r="L47" i="4" s="1"/>
  <c r="H46" i="4"/>
  <c r="I46" i="4" s="1"/>
  <c r="J46" i="4" s="1"/>
  <c r="K46" i="4" s="1"/>
  <c r="L46" i="4" s="1"/>
  <c r="H45" i="4"/>
  <c r="I45" i="4" s="1"/>
  <c r="J45" i="4" s="1"/>
  <c r="K45" i="4" s="1"/>
  <c r="L45" i="4" s="1"/>
  <c r="H44" i="4"/>
  <c r="I44" i="4" s="1"/>
  <c r="J44" i="4" s="1"/>
  <c r="K44" i="4" s="1"/>
  <c r="L44" i="4" s="1"/>
  <c r="H43" i="4"/>
  <c r="I43" i="4" s="1"/>
  <c r="J43" i="4" s="1"/>
  <c r="K43" i="4" s="1"/>
  <c r="L43" i="4" s="1"/>
  <c r="H42" i="4"/>
  <c r="I42" i="4" s="1"/>
  <c r="J42" i="4" s="1"/>
  <c r="K42" i="4" s="1"/>
  <c r="L42" i="4" s="1"/>
  <c r="H41" i="4"/>
  <c r="I41" i="4" s="1"/>
  <c r="J41" i="4" s="1"/>
  <c r="K41" i="4" s="1"/>
  <c r="L41" i="4" s="1"/>
  <c r="H40" i="4"/>
  <c r="I40" i="4" s="1"/>
  <c r="J40" i="4" s="1"/>
  <c r="K40" i="4" s="1"/>
  <c r="L40" i="4" s="1"/>
  <c r="H39" i="4"/>
  <c r="I39" i="4" s="1"/>
  <c r="J39" i="4" s="1"/>
  <c r="K39" i="4" s="1"/>
  <c r="L39" i="4" s="1"/>
  <c r="H38" i="4"/>
  <c r="I38" i="4" s="1"/>
  <c r="J38" i="4" s="1"/>
  <c r="K38" i="4" s="1"/>
  <c r="L38" i="4" s="1"/>
  <c r="H37" i="4"/>
  <c r="I37" i="4" s="1"/>
  <c r="J37" i="4" s="1"/>
  <c r="K37" i="4" s="1"/>
  <c r="L37" i="4" s="1"/>
  <c r="H36" i="4"/>
  <c r="I36" i="4" s="1"/>
  <c r="J36" i="4" s="1"/>
  <c r="K36" i="4" s="1"/>
  <c r="L36" i="4" s="1"/>
  <c r="H35" i="4"/>
  <c r="I35" i="4" s="1"/>
  <c r="J35" i="4" s="1"/>
  <c r="K35" i="4" s="1"/>
  <c r="L35" i="4" s="1"/>
  <c r="H34" i="4"/>
  <c r="I34" i="4" s="1"/>
  <c r="J34" i="4" s="1"/>
  <c r="K34" i="4" s="1"/>
  <c r="L34" i="4" s="1"/>
  <c r="H33" i="4"/>
  <c r="I33" i="4" s="1"/>
  <c r="J33" i="4" s="1"/>
  <c r="K33" i="4" s="1"/>
  <c r="L33" i="4" s="1"/>
  <c r="H32" i="4"/>
  <c r="I32" i="4" s="1"/>
  <c r="J32" i="4" s="1"/>
  <c r="K32" i="4" s="1"/>
  <c r="L32" i="4" s="1"/>
  <c r="H31" i="4"/>
  <c r="I31" i="4" s="1"/>
  <c r="J31" i="4" s="1"/>
  <c r="K31" i="4" s="1"/>
  <c r="L31" i="4" s="1"/>
  <c r="H30" i="4"/>
  <c r="I30" i="4" s="1"/>
  <c r="J30" i="4" s="1"/>
  <c r="K30" i="4" s="1"/>
  <c r="L30" i="4" s="1"/>
  <c r="H29" i="4"/>
  <c r="I29" i="4" s="1"/>
  <c r="J29" i="4" s="1"/>
  <c r="K29" i="4" s="1"/>
  <c r="L29" i="4" s="1"/>
  <c r="H28" i="4"/>
  <c r="I28" i="4" s="1"/>
  <c r="J28" i="4" s="1"/>
  <c r="K28" i="4" s="1"/>
  <c r="L28" i="4" s="1"/>
  <c r="H21" i="4"/>
  <c r="I21" i="4" s="1"/>
  <c r="J21" i="4" s="1"/>
  <c r="K21" i="4" s="1"/>
  <c r="L21" i="4" s="1"/>
  <c r="H11" i="4"/>
  <c r="I11" i="4" s="1"/>
  <c r="J11" i="4" s="1"/>
  <c r="K11" i="4" s="1"/>
  <c r="L11" i="4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" i="1"/>
  <c r="F63" i="1"/>
  <c r="G63" i="1"/>
  <c r="F62" i="1"/>
  <c r="G62" i="1"/>
  <c r="F61" i="1"/>
  <c r="G61" i="1"/>
  <c r="F60" i="1"/>
  <c r="G60" i="1"/>
  <c r="F59" i="1"/>
  <c r="G59" i="1"/>
  <c r="F58" i="1"/>
  <c r="G58" i="1"/>
  <c r="F57" i="1"/>
  <c r="G57" i="1"/>
  <c r="F56" i="1"/>
  <c r="G56" i="1"/>
  <c r="F55" i="1"/>
  <c r="G55" i="1"/>
  <c r="F54" i="1"/>
  <c r="G54" i="1"/>
  <c r="F53" i="1"/>
  <c r="G53" i="1"/>
  <c r="F52" i="1"/>
  <c r="G52" i="1"/>
  <c r="F51" i="1"/>
  <c r="G51" i="1"/>
  <c r="F50" i="1"/>
  <c r="G50" i="1"/>
  <c r="F49" i="1"/>
  <c r="G49" i="1"/>
  <c r="F48" i="1"/>
  <c r="G48" i="1"/>
  <c r="F47" i="1"/>
  <c r="G47" i="1"/>
  <c r="F46" i="1"/>
  <c r="G46" i="1"/>
  <c r="F45" i="1"/>
  <c r="G45" i="1"/>
  <c r="F44" i="1"/>
  <c r="G44" i="1"/>
  <c r="F43" i="1"/>
  <c r="G43" i="1"/>
  <c r="F42" i="1"/>
  <c r="G42" i="1"/>
  <c r="F41" i="1"/>
  <c r="G41" i="1"/>
  <c r="F40" i="1"/>
  <c r="G40" i="1"/>
  <c r="F39" i="1"/>
  <c r="G39" i="1"/>
  <c r="F38" i="1"/>
  <c r="G38" i="1"/>
  <c r="F37" i="1"/>
  <c r="G37" i="1"/>
  <c r="F36" i="1"/>
  <c r="G36" i="1"/>
  <c r="F35" i="1"/>
  <c r="G35" i="1"/>
  <c r="F34" i="1"/>
  <c r="G34" i="1"/>
  <c r="F33" i="1"/>
  <c r="G33" i="1"/>
  <c r="F32" i="1"/>
  <c r="G32" i="1"/>
  <c r="F31" i="1"/>
  <c r="G31" i="1"/>
  <c r="F30" i="1"/>
  <c r="G30" i="1"/>
  <c r="F29" i="1"/>
  <c r="G29" i="1"/>
  <c r="F28" i="1"/>
  <c r="G28" i="1"/>
  <c r="F27" i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G18" i="1"/>
  <c r="F17" i="1"/>
  <c r="G17" i="1"/>
  <c r="F16" i="1"/>
  <c r="G16" i="1"/>
  <c r="F15" i="1"/>
  <c r="G15" i="1"/>
  <c r="F14" i="1"/>
  <c r="G14" i="1"/>
  <c r="F13" i="1"/>
  <c r="G13" i="1"/>
  <c r="F12" i="1"/>
  <c r="G12" i="1"/>
  <c r="F11" i="1"/>
  <c r="G11" i="1"/>
  <c r="F10" i="1"/>
  <c r="G10" i="1"/>
  <c r="F9" i="1"/>
  <c r="G9" i="1"/>
  <c r="F8" i="1"/>
  <c r="G8" i="1"/>
  <c r="F7" i="1"/>
  <c r="G7" i="1"/>
  <c r="F6" i="1"/>
  <c r="G6" i="1"/>
  <c r="H37" i="3"/>
  <c r="I37" i="3" s="1"/>
  <c r="J37" i="3" s="1"/>
  <c r="K37" i="3" s="1"/>
  <c r="L37" i="3" s="1"/>
  <c r="H36" i="3"/>
  <c r="I36" i="3" s="1"/>
  <c r="J36" i="3" s="1"/>
  <c r="K36" i="3" s="1"/>
  <c r="L36" i="3" s="1"/>
  <c r="H35" i="3"/>
  <c r="I35" i="3" s="1"/>
  <c r="J35" i="3" s="1"/>
  <c r="K35" i="3" s="1"/>
  <c r="L35" i="3" s="1"/>
  <c r="H34" i="3"/>
  <c r="I34" i="3" s="1"/>
  <c r="J34" i="3" s="1"/>
  <c r="K34" i="3" s="1"/>
  <c r="L34" i="3" s="1"/>
  <c r="H33" i="3"/>
  <c r="I33" i="3" s="1"/>
  <c r="J33" i="3" s="1"/>
  <c r="K33" i="3" s="1"/>
  <c r="L33" i="3" s="1"/>
  <c r="H32" i="3"/>
  <c r="I32" i="3" s="1"/>
  <c r="J32" i="3" s="1"/>
  <c r="K32" i="3" s="1"/>
  <c r="L32" i="3" s="1"/>
  <c r="H31" i="3"/>
  <c r="I31" i="3" s="1"/>
  <c r="J31" i="3" s="1"/>
  <c r="K31" i="3" s="1"/>
  <c r="L31" i="3" s="1"/>
  <c r="H30" i="3"/>
  <c r="I30" i="3" s="1"/>
  <c r="J30" i="3" s="1"/>
  <c r="K30" i="3" s="1"/>
  <c r="L30" i="3" s="1"/>
  <c r="H29" i="3"/>
  <c r="I29" i="3" s="1"/>
  <c r="J29" i="3" s="1"/>
  <c r="K29" i="3" s="1"/>
  <c r="L29" i="3" s="1"/>
  <c r="H28" i="3"/>
  <c r="I28" i="3" s="1"/>
  <c r="J28" i="3" s="1"/>
  <c r="K28" i="3" s="1"/>
  <c r="L28" i="3" s="1"/>
  <c r="H27" i="3"/>
  <c r="I27" i="3" s="1"/>
  <c r="J27" i="3" s="1"/>
  <c r="K27" i="3" s="1"/>
  <c r="L27" i="3" s="1"/>
  <c r="H26" i="3"/>
  <c r="I26" i="3" s="1"/>
  <c r="J26" i="3" s="1"/>
  <c r="K26" i="3" s="1"/>
  <c r="L26" i="3" s="1"/>
  <c r="H25" i="3"/>
  <c r="I25" i="3" s="1"/>
  <c r="J25" i="3" s="1"/>
  <c r="K25" i="3" s="1"/>
  <c r="L25" i="3" s="1"/>
  <c r="H24" i="3"/>
  <c r="I24" i="3" s="1"/>
  <c r="J24" i="3" s="1"/>
  <c r="K24" i="3" s="1"/>
  <c r="L24" i="3" s="1"/>
  <c r="H23" i="3"/>
  <c r="I23" i="3" s="1"/>
  <c r="J23" i="3" s="1"/>
  <c r="K23" i="3" s="1"/>
  <c r="L23" i="3" s="1"/>
  <c r="H22" i="3"/>
  <c r="I22" i="3" s="1"/>
  <c r="J22" i="3" s="1"/>
  <c r="K22" i="3" s="1"/>
  <c r="L22" i="3" s="1"/>
  <c r="H21" i="3"/>
  <c r="I21" i="3" s="1"/>
  <c r="J21" i="3" s="1"/>
  <c r="K21" i="3" s="1"/>
  <c r="L21" i="3" s="1"/>
  <c r="H20" i="3"/>
  <c r="I20" i="3" s="1"/>
  <c r="J20" i="3" s="1"/>
  <c r="K20" i="3" s="1"/>
  <c r="L20" i="3" s="1"/>
  <c r="H19" i="3"/>
  <c r="I19" i="3" s="1"/>
  <c r="J19" i="3" s="1"/>
  <c r="K19" i="3" s="1"/>
  <c r="L19" i="3" s="1"/>
  <c r="H18" i="3"/>
  <c r="I18" i="3" s="1"/>
  <c r="J18" i="3" s="1"/>
  <c r="K18" i="3" s="1"/>
  <c r="L18" i="3" s="1"/>
  <c r="H17" i="3"/>
  <c r="I17" i="3" s="1"/>
  <c r="J17" i="3" s="1"/>
  <c r="K17" i="3" s="1"/>
  <c r="L17" i="3" s="1"/>
  <c r="H16" i="3"/>
  <c r="I16" i="3" s="1"/>
  <c r="J16" i="3" s="1"/>
  <c r="K16" i="3" s="1"/>
  <c r="L16" i="3" s="1"/>
  <c r="H15" i="3"/>
  <c r="I15" i="3" s="1"/>
  <c r="J15" i="3" s="1"/>
  <c r="K15" i="3" s="1"/>
  <c r="L15" i="3" s="1"/>
  <c r="H14" i="3"/>
  <c r="I14" i="3" s="1"/>
  <c r="J14" i="3" s="1"/>
  <c r="K14" i="3" s="1"/>
  <c r="L14" i="3" s="1"/>
  <c r="H13" i="3"/>
  <c r="I13" i="3" s="1"/>
  <c r="J13" i="3" s="1"/>
  <c r="K13" i="3" s="1"/>
  <c r="L13" i="3" s="1"/>
  <c r="H12" i="3"/>
  <c r="I12" i="3" s="1"/>
  <c r="J12" i="3" s="1"/>
  <c r="K12" i="3" s="1"/>
  <c r="L12" i="3" s="1"/>
  <c r="H11" i="3"/>
  <c r="I11" i="3" s="1"/>
  <c r="J11" i="3" s="1"/>
  <c r="K11" i="3" s="1"/>
  <c r="L11" i="3" s="1"/>
  <c r="H10" i="3"/>
  <c r="I10" i="3" s="1"/>
  <c r="J10" i="3" s="1"/>
  <c r="K10" i="3" s="1"/>
  <c r="L10" i="3" s="1"/>
  <c r="H9" i="3"/>
  <c r="I9" i="3" s="1"/>
  <c r="J9" i="3" s="1"/>
  <c r="K9" i="3" s="1"/>
  <c r="L9" i="3" s="1"/>
  <c r="H8" i="3"/>
  <c r="I8" i="3" s="1"/>
  <c r="J8" i="3" s="1"/>
  <c r="K8" i="3" s="1"/>
  <c r="L8" i="3" s="1"/>
  <c r="H7" i="3"/>
  <c r="I7" i="3" s="1"/>
  <c r="J7" i="3" s="1"/>
  <c r="K7" i="3" s="1"/>
  <c r="L7" i="3" s="1"/>
  <c r="H6" i="3"/>
  <c r="I6" i="3" s="1"/>
  <c r="J6" i="3" s="1"/>
  <c r="K6" i="3" s="1"/>
  <c r="L6" i="3" s="1"/>
  <c r="H5" i="3"/>
  <c r="I5" i="3" s="1"/>
  <c r="J5" i="3" s="1"/>
  <c r="K5" i="3" s="1"/>
  <c r="L5" i="3" s="1"/>
  <c r="H4" i="3"/>
  <c r="I4" i="3" s="1"/>
  <c r="J4" i="3" s="1"/>
  <c r="K4" i="3" s="1"/>
  <c r="L4" i="3" s="1"/>
</calcChain>
</file>

<file path=xl/sharedStrings.xml><?xml version="1.0" encoding="utf-8"?>
<sst xmlns="http://schemas.openxmlformats.org/spreadsheetml/2006/main" count="578" uniqueCount="282">
  <si>
    <t>FONCTION (EN ITALIQUE LA VERSION FÉMINISÉE)</t>
  </si>
  <si>
    <t>CATÉGORIE</t>
  </si>
  <si>
    <t>MINIMA 2014</t>
  </si>
  <si>
    <t>PROPOSITION 2015</t>
  </si>
  <si>
    <t>Producteur</t>
  </si>
  <si>
    <t>Productrice</t>
  </si>
  <si>
    <t>Hors catégorie</t>
  </si>
  <si>
    <t>Directeur général (non mandataire social)</t>
  </si>
  <si>
    <t>Directrice générale</t>
  </si>
  <si>
    <t>Directeur général délégué (non mandataire social)</t>
  </si>
  <si>
    <t>Directrice générale déléguée</t>
  </si>
  <si>
    <t>I</t>
  </si>
  <si>
    <t>Directeur général adjoint</t>
  </si>
  <si>
    <t>Directrice générale adjointe</t>
  </si>
  <si>
    <t>Secrétaire général</t>
  </si>
  <si>
    <t>Secrétaire générale</t>
  </si>
  <si>
    <t>Directeur administratif et financier</t>
  </si>
  <si>
    <t>Directrice administrative et financière</t>
  </si>
  <si>
    <t>Directeur juridique</t>
  </si>
  <si>
    <t>Directrice juridique</t>
  </si>
  <si>
    <t>Directeur des ressources humaines et de la formation</t>
  </si>
  <si>
    <t>Directrice des ressources humaines et de la formation</t>
  </si>
  <si>
    <t>Directeur de la recherche et du développement</t>
  </si>
  <si>
    <t>Directrice de la recherche et du développement</t>
  </si>
  <si>
    <t>Directeur de la distribution</t>
  </si>
  <si>
    <t>Directrice de la distribution</t>
  </si>
  <si>
    <t>Directeur de la communication</t>
  </si>
  <si>
    <t>Directrice de la communication</t>
  </si>
  <si>
    <t>Producteur exécutif</t>
  </si>
  <si>
    <t>Productrice exécutive</t>
  </si>
  <si>
    <t>Directeur des opérations</t>
  </si>
  <si>
    <t>Directrice des opérations</t>
  </si>
  <si>
    <t>Directeur du studio</t>
  </si>
  <si>
    <t>Directrice du studio</t>
  </si>
  <si>
    <t>Directeur littéraire</t>
  </si>
  <si>
    <t>Directrice littéraire</t>
  </si>
  <si>
    <t>Directeur exploitation</t>
  </si>
  <si>
    <t>Directrice exploitation</t>
  </si>
  <si>
    <t>Délégué général</t>
  </si>
  <si>
    <t>Déléguée générale</t>
  </si>
  <si>
    <t>Chargé de négociation / business affairs</t>
  </si>
  <si>
    <t>Chargée de négociation / business affairs</t>
  </si>
  <si>
    <t>Contrôleur de gestion</t>
  </si>
  <si>
    <t>Contrôleuse de gestion</t>
  </si>
  <si>
    <t>Responsable administratif et financier</t>
  </si>
  <si>
    <t>Responsable administrative et financière</t>
  </si>
  <si>
    <t>Responsable juridique</t>
  </si>
  <si>
    <t>II</t>
  </si>
  <si>
    <t>Responsable des ressources humaines et de la formation</t>
  </si>
  <si>
    <t>Responsable informatique</t>
  </si>
  <si>
    <t>Responsable exploitations dérivées</t>
  </si>
  <si>
    <t>Chef de studio</t>
  </si>
  <si>
    <t>Chef comptable</t>
  </si>
  <si>
    <t>Juriste</t>
  </si>
  <si>
    <t>Chargé de communication</t>
  </si>
  <si>
    <t>Chargée de communication</t>
  </si>
  <si>
    <t>Responsable des sites web</t>
  </si>
  <si>
    <t>Chef de projet édition</t>
  </si>
  <si>
    <t>Ingénieur RD</t>
  </si>
  <si>
    <t>Ingénieur RD Nouvelle fonction</t>
  </si>
  <si>
    <t>Chef de projet vidéo / VOD</t>
  </si>
  <si>
    <t>III A</t>
  </si>
  <si>
    <t>Chef de projet licensing</t>
  </si>
  <si>
    <t>Chef de projet nouveaux médias</t>
  </si>
  <si>
    <t>Chef de projet recherche et développement</t>
  </si>
  <si>
    <t>Chargé des ventes internationales</t>
  </si>
  <si>
    <t>Chargée des ventes internationales</t>
  </si>
  <si>
    <t>Assistant de direction</t>
  </si>
  <si>
    <t>Assistante de direction</t>
  </si>
  <si>
    <t>Attaché de presse</t>
  </si>
  <si>
    <t>Attachée de presse</t>
  </si>
  <si>
    <t>Contrôleur de gestion junior</t>
  </si>
  <si>
    <t>Contrôleuse de gestion junior</t>
  </si>
  <si>
    <t>III B</t>
  </si>
  <si>
    <t>Administrateur de royautés</t>
  </si>
  <si>
    <t>Administratrice de royautés</t>
  </si>
  <si>
    <t>Développeur</t>
  </si>
  <si>
    <t>Développeuse</t>
  </si>
  <si>
    <t>Comptable</t>
  </si>
  <si>
    <t>Responsable de la paye</t>
  </si>
  <si>
    <t>Webmestre</t>
  </si>
  <si>
    <t>Adjoint du directeur de studio</t>
  </si>
  <si>
    <t>Adjointe du directeur de studio</t>
  </si>
  <si>
    <t>Adjoint du chef de studio</t>
  </si>
  <si>
    <t>Adjointe du chef de studio</t>
  </si>
  <si>
    <t>IV</t>
  </si>
  <si>
    <t>Adjoint du directeur littéraire</t>
  </si>
  <si>
    <t>Adjointe du directeur littéraire</t>
  </si>
  <si>
    <t>Assistant juridique</t>
  </si>
  <si>
    <t>Asssitante juridique</t>
  </si>
  <si>
    <t>Régisseur</t>
  </si>
  <si>
    <t>Régisseuse</t>
  </si>
  <si>
    <t>Traffic manager</t>
  </si>
  <si>
    <t>Secrétaire-standardiste</t>
  </si>
  <si>
    <t>Assistant administratif</t>
  </si>
  <si>
    <t>Assistante administrative</t>
  </si>
  <si>
    <t>Asssitant comptable</t>
  </si>
  <si>
    <t>Assistante comptable</t>
  </si>
  <si>
    <t>Assistant de communication</t>
  </si>
  <si>
    <t>Assistante de communication</t>
  </si>
  <si>
    <t>V</t>
  </si>
  <si>
    <t>Assistant commercial</t>
  </si>
  <si>
    <t>Assistante commerciale</t>
  </si>
  <si>
    <t>Assistant développeur</t>
  </si>
  <si>
    <t>Assistante développeuse</t>
  </si>
  <si>
    <t>Hôte standardiste</t>
  </si>
  <si>
    <t>Hôtesse standardiste</t>
  </si>
  <si>
    <t>Coursier</t>
  </si>
  <si>
    <t>Coursière</t>
  </si>
  <si>
    <t>VI</t>
  </si>
  <si>
    <t>Gardien</t>
  </si>
  <si>
    <t>Gardienne</t>
  </si>
  <si>
    <t>Agent d'entretien</t>
  </si>
  <si>
    <t>Agente d'entretien</t>
  </si>
  <si>
    <t>PROPOSITION 2016</t>
  </si>
  <si>
    <t>Filière</t>
  </si>
  <si>
    <t>Secteur</t>
  </si>
  <si>
    <r>
      <t>Postes</t>
    </r>
    <r>
      <rPr>
        <b/>
        <i/>
        <sz val="11"/>
        <color theme="1"/>
        <rFont val="Calibri"/>
        <family val="2"/>
      </rPr>
      <t xml:space="preserve"> (en Italique la version féminisée)</t>
    </r>
  </si>
  <si>
    <t>Position</t>
  </si>
  <si>
    <t>Minima 2018</t>
  </si>
  <si>
    <t>Tronc Commun</t>
  </si>
  <si>
    <t>Réalisation</t>
  </si>
  <si>
    <r>
      <t xml:space="preserve">DIRECTEUR DE L'IMAGE / PHOTO
</t>
    </r>
    <r>
      <rPr>
        <sz val="12"/>
        <color theme="1"/>
        <rFont val="Calibri"/>
        <family val="2"/>
      </rPr>
      <t>DIRECTRICE DE L'IMAGE / PHOTO</t>
    </r>
  </si>
  <si>
    <r>
      <t xml:space="preserve">DIRECTEUR D'ECRITURE
</t>
    </r>
    <r>
      <rPr>
        <sz val="12"/>
        <color theme="1"/>
        <rFont val="Calibri"/>
        <family val="2"/>
      </rPr>
      <t>DIRECTRICE D'ECRITURE</t>
    </r>
  </si>
  <si>
    <r>
      <t xml:space="preserve">DIRECTEUR / SUPERVISEUR DE PROJET
</t>
    </r>
    <r>
      <rPr>
        <sz val="12"/>
        <color theme="1"/>
        <rFont val="Calibri"/>
        <family val="2"/>
      </rPr>
      <t>DIRECTRICE /SUPERVISEUSE DE PROJET</t>
    </r>
  </si>
  <si>
    <r>
      <t xml:space="preserve">DIRECTEUR / SUPERVISEUR DE PROJET ADJOINT
</t>
    </r>
    <r>
      <rPr>
        <sz val="12"/>
        <color theme="1"/>
        <rFont val="Calibri"/>
        <family val="2"/>
      </rPr>
      <t>DIRECTRICE / SUPERVISEUR DE PROJET ADJOINTE</t>
    </r>
  </si>
  <si>
    <r>
      <t xml:space="preserve">STORYBOARDER
</t>
    </r>
    <r>
      <rPr>
        <sz val="12"/>
        <color theme="1"/>
        <rFont val="Calibri"/>
        <family val="2"/>
      </rPr>
      <t>STORYBOARDEUSE</t>
    </r>
  </si>
  <si>
    <t>CHEF</t>
  </si>
  <si>
    <t>CONFIRME</t>
  </si>
  <si>
    <t>ASSISTANT STORYBOARDER ASSISTANTE STORYBOARDEUSE</t>
  </si>
  <si>
    <r>
      <t xml:space="preserve">1ER ASSISTANT REALISATEUR
</t>
    </r>
    <r>
      <rPr>
        <sz val="12"/>
        <color theme="1"/>
        <rFont val="Calibri"/>
        <family val="2"/>
      </rPr>
      <t>1ER ASSISTANTE REALISATRICE</t>
    </r>
  </si>
  <si>
    <r>
      <t xml:space="preserve">SCRIPTE
</t>
    </r>
    <r>
      <rPr>
        <sz val="12"/>
        <color theme="1"/>
        <rFont val="Calibri"/>
        <family val="2"/>
      </rPr>
      <t>SCRIPTE</t>
    </r>
  </si>
  <si>
    <t>IIIB</t>
  </si>
  <si>
    <r>
      <t xml:space="preserve">2 EME ASSISTANT REALISATEUR
</t>
    </r>
    <r>
      <rPr>
        <sz val="12"/>
        <color theme="1"/>
        <rFont val="Calibri"/>
        <family val="2"/>
      </rPr>
      <t>2 EME ASSISTANTE REALISATRICE</t>
    </r>
  </si>
  <si>
    <r>
      <t xml:space="preserve">COORDINATEUR D'ECRITURE
</t>
    </r>
    <r>
      <rPr>
        <sz val="12"/>
        <color theme="1"/>
        <rFont val="Calibri"/>
        <family val="2"/>
      </rPr>
      <t>COORDINATRICE D'ECRITURE</t>
    </r>
  </si>
  <si>
    <t>Conception/ Fabrication des élements</t>
  </si>
  <si>
    <r>
      <t xml:space="preserve">DIRECTEUR DECOR
</t>
    </r>
    <r>
      <rPr>
        <sz val="12"/>
        <color theme="1"/>
        <rFont val="Calibri"/>
        <family val="2"/>
      </rPr>
      <t>DIRECTRICE DECOR</t>
    </r>
  </si>
  <si>
    <r>
      <t xml:space="preserve">DESSINATEUR D'ANIMATION
</t>
    </r>
    <r>
      <rPr>
        <sz val="12"/>
        <color theme="1"/>
        <rFont val="Calibri"/>
        <family val="2"/>
      </rPr>
      <t>DESSINATRICE D'ANIMATION</t>
    </r>
  </si>
  <si>
    <r>
      <t xml:space="preserve">SUPERVISEUR PIPELINE
</t>
    </r>
    <r>
      <rPr>
        <sz val="12"/>
        <color theme="1"/>
        <rFont val="Calibri"/>
        <family val="2"/>
      </rPr>
      <t xml:space="preserve">SUPERVISEUSE PIPELINE </t>
    </r>
  </si>
  <si>
    <t>IIIA</t>
  </si>
  <si>
    <r>
      <t xml:space="preserve">INFOGRAPHISTE PIPELINE
</t>
    </r>
    <r>
      <rPr>
        <sz val="12"/>
        <color theme="1"/>
        <rFont val="Calibri"/>
        <family val="2"/>
      </rPr>
      <t>INFOGRAPHISTE PIPELINE</t>
    </r>
  </si>
  <si>
    <t>ASSISTANT INFOGRAPHISTE PIPELINE ASSISTANTE INFOGRAPHISTE PIPELINE</t>
  </si>
  <si>
    <r>
      <t xml:space="preserve">INFOGRAPHISTE RIGGING / SET UP
</t>
    </r>
    <r>
      <rPr>
        <sz val="12"/>
        <color theme="1"/>
        <rFont val="Calibri"/>
        <family val="2"/>
      </rPr>
      <t>INFOGRAPHISTE RIGGING / SET UP</t>
    </r>
  </si>
  <si>
    <t>ASSISTANT INFOGRAPHISTE RIGGING / SET UP
ASSISTANTE INFOGRAPHISTE RIGGING / SET UP</t>
  </si>
  <si>
    <r>
      <t xml:space="preserve">DECORATEUR
</t>
    </r>
    <r>
      <rPr>
        <sz val="12"/>
        <color theme="1"/>
        <rFont val="Calibri"/>
        <family val="2"/>
      </rPr>
      <t>DECORATRICE</t>
    </r>
  </si>
  <si>
    <t>ASSISTANT DECORATEUR               ASSISTANTE DECORATRICE</t>
  </si>
  <si>
    <r>
      <t xml:space="preserve">COLORISTE
</t>
    </r>
    <r>
      <rPr>
        <sz val="12"/>
        <color theme="1"/>
        <rFont val="Calibri"/>
        <family val="2"/>
      </rPr>
      <t>COLORISTE</t>
    </r>
  </si>
  <si>
    <t>Lay Out</t>
  </si>
  <si>
    <r>
      <t xml:space="preserve">DIRECTEUR / SUPERVISEUR LAY OUT
</t>
    </r>
    <r>
      <rPr>
        <sz val="12"/>
        <color theme="1"/>
        <rFont val="Calibri"/>
        <family val="2"/>
      </rPr>
      <t>DIRECTRICE / SUPERVISEUSE LAY OUT</t>
    </r>
  </si>
  <si>
    <r>
      <t xml:space="preserve">INFOGRAPHISTE LAY OUT
</t>
    </r>
    <r>
      <rPr>
        <sz val="12"/>
        <color theme="1"/>
        <rFont val="Calibri"/>
        <family val="2"/>
      </rPr>
      <t>INFOGRAPHISTE LAY OUT</t>
    </r>
  </si>
  <si>
    <t>ASSISTANT INFOGRAPHISTE LAY OUT ASSISTANTE INFOGRAPHISTE LAY OUT</t>
  </si>
  <si>
    <t>Animation</t>
  </si>
  <si>
    <r>
      <t xml:space="preserve">DIRECTEUR / </t>
    </r>
    <r>
      <rPr>
        <sz val="12"/>
        <color theme="1"/>
        <rFont val="Calibri"/>
        <family val="2"/>
      </rPr>
      <t>SUPERVISEUR D'ANIMATION
DIRECTRICE / SUPERVISEUSE D'ANIMATION</t>
    </r>
  </si>
  <si>
    <r>
      <t xml:space="preserve">CHEF ASSISTANTS ANIMATEURS
</t>
    </r>
    <r>
      <rPr>
        <sz val="12"/>
        <color theme="1"/>
        <rFont val="Calibri"/>
        <family val="2"/>
      </rPr>
      <t>CHEFFE ASSISTANTS ANIMATEURS</t>
    </r>
  </si>
  <si>
    <r>
      <t xml:space="preserve">ANIMATEUR
</t>
    </r>
    <r>
      <rPr>
        <sz val="12"/>
        <color theme="1"/>
        <rFont val="Calibri"/>
        <family val="2"/>
      </rPr>
      <t>ANIMATRICE</t>
    </r>
  </si>
  <si>
    <t>ASSISTANT ANIMATEUR     ASSISTANTE ANIMATRICE</t>
  </si>
  <si>
    <t>Compositing</t>
  </si>
  <si>
    <r>
      <t xml:space="preserve">DIRECTEUR / SUPERVISEUR COMPOSITING
</t>
    </r>
    <r>
      <rPr>
        <sz val="12"/>
        <color theme="1"/>
        <rFont val="Calibri"/>
        <family val="2"/>
      </rPr>
      <t>DIRECTRICE / SUPERVISEUSE COMPOSITING</t>
    </r>
  </si>
  <si>
    <r>
      <t xml:space="preserve">INFOGRAPHISTE COMPOSITING
</t>
    </r>
    <r>
      <rPr>
        <sz val="12"/>
        <color theme="1"/>
        <rFont val="Calibri"/>
        <family val="2"/>
      </rPr>
      <t>INFOGRAPHISTE COMPOSITING</t>
    </r>
  </si>
  <si>
    <t>ASSISTANT INFOGRAPHISTE COMPOSITING                     ASSISTANTE INFOGRAPHISTE COMPOSITING</t>
  </si>
  <si>
    <t>Post Production</t>
  </si>
  <si>
    <r>
      <t xml:space="preserve">DIRECTEUR TECHNIQUE POST PROD
</t>
    </r>
    <r>
      <rPr>
        <sz val="12"/>
        <color theme="1"/>
        <rFont val="Calibri"/>
        <family val="2"/>
      </rPr>
      <t>DIRECTRICE TECHNIQUE POST PROD</t>
    </r>
  </si>
  <si>
    <r>
      <t xml:space="preserve">INGENIEUR DU SON
</t>
    </r>
    <r>
      <rPr>
        <sz val="12"/>
        <color theme="1"/>
        <rFont val="Calibri"/>
        <family val="2"/>
      </rPr>
      <t>INGENIEURE DU SON</t>
    </r>
  </si>
  <si>
    <r>
      <t xml:space="preserve">RESPONSABLE TECHNIQUE POST PROD
</t>
    </r>
    <r>
      <rPr>
        <sz val="12"/>
        <color theme="1"/>
        <rFont val="Calibri"/>
        <family val="2"/>
      </rPr>
      <t>RESPONSABLE TECHNIQUE POST PROD</t>
    </r>
  </si>
  <si>
    <r>
      <t xml:space="preserve">BRUITEUR
</t>
    </r>
    <r>
      <rPr>
        <sz val="12"/>
        <color theme="1"/>
        <rFont val="Calibri"/>
        <family val="2"/>
      </rPr>
      <t>BRUITEUSE</t>
    </r>
  </si>
  <si>
    <r>
      <t xml:space="preserve">DIRECTEUR STEREOGRAPHE
</t>
    </r>
    <r>
      <rPr>
        <sz val="12"/>
        <color theme="1"/>
        <rFont val="Calibri"/>
        <family val="2"/>
      </rPr>
      <t>DIRECTRICE STEREOGRAPHE</t>
    </r>
  </si>
  <si>
    <t>STEREOGRAPHE
STEREOGRAPHE</t>
  </si>
  <si>
    <t>ASSISTANT STEREOGRAPHE ASSISTANTE STEREOGRAPHE</t>
  </si>
  <si>
    <r>
      <t xml:space="preserve">MONTEUR D'IMAGE / SON / ANIMATIQUE
</t>
    </r>
    <r>
      <rPr>
        <sz val="12"/>
        <color theme="1"/>
        <rFont val="Calibri"/>
        <family val="2"/>
      </rPr>
      <t>MONTEUSE D'IMAGE / SON / ANIMATIQUE</t>
    </r>
  </si>
  <si>
    <t>ASSISTANT MONTEUR D'IMAGE/ SON/ ANIMATIQUE       ASSISTANTE MONTEUSE D'IMAGE/SON/ANIMATIQUE</t>
  </si>
  <si>
    <r>
      <t xml:space="preserve">ETALONNEUR NUMERIQUE
</t>
    </r>
    <r>
      <rPr>
        <sz val="12"/>
        <color theme="1"/>
        <rFont val="Calibri"/>
        <family val="2"/>
      </rPr>
      <t>ETALONNEUSE NUMERIQUE</t>
    </r>
  </si>
  <si>
    <t>ASSISTANT ETALONNEUR NUMERIQUE        ASSISTANTE ETALONNEUSE NUMERIQUE</t>
  </si>
  <si>
    <t>DETECTEUR D'ANIMATION DETECTRICE D'ANIMATION</t>
  </si>
  <si>
    <r>
      <t xml:space="preserve">OPERATEUR SON
</t>
    </r>
    <r>
      <rPr>
        <sz val="12"/>
        <color theme="1"/>
        <rFont val="Calibri"/>
        <family val="2"/>
      </rPr>
      <t>OPERATRICE SON</t>
    </r>
  </si>
  <si>
    <t>ASSISTANT OPERATEUR SON  ASSISTANTE OPERATRICE SON</t>
  </si>
  <si>
    <t>Technique</t>
  </si>
  <si>
    <r>
      <t xml:space="preserve">INFOGRAPHISTE DEVELOPPEUR
</t>
    </r>
    <r>
      <rPr>
        <sz val="12"/>
        <color theme="1"/>
        <rFont val="Calibri"/>
        <family val="2"/>
      </rPr>
      <t>INFOGRAPHISTE DEVELOPPEUSE</t>
    </r>
  </si>
  <si>
    <r>
      <t xml:space="preserve">RESPONSABLE D'EXPLOITATION
</t>
    </r>
    <r>
      <rPr>
        <sz val="12"/>
        <color theme="1"/>
        <rFont val="Calibri"/>
        <family val="2"/>
      </rPr>
      <t>RESPONSABLE D'EXPLOITATION</t>
    </r>
  </si>
  <si>
    <r>
      <t xml:space="preserve">ADMINISTRATEUR SYSTEME ET RESEAUX*
</t>
    </r>
    <r>
      <rPr>
        <sz val="12"/>
        <color theme="1"/>
        <rFont val="Calibri"/>
        <family val="2"/>
      </rPr>
      <t>ADMINISTRATRICE SYSTEME ET RESEAUX*</t>
    </r>
  </si>
  <si>
    <r>
      <t xml:space="preserve">TECHNICIEN SYSTÈME, RESEAU &amp; MAINTENANCE*
</t>
    </r>
    <r>
      <rPr>
        <sz val="12"/>
        <color theme="1"/>
        <rFont val="Calibri"/>
        <family val="2"/>
      </rPr>
      <t>TECHNICIENNE SYSTÈME, RESEAU &amp; MAINTENANCE*</t>
    </r>
  </si>
  <si>
    <r>
      <t xml:space="preserve">OPERATEUR SYSTÈME RESEAU ET MAINTENANCE*
</t>
    </r>
    <r>
      <rPr>
        <sz val="12"/>
        <color theme="1"/>
        <rFont val="Calibri"/>
        <family val="2"/>
      </rPr>
      <t>OPERATRICE SYSTÈME RESEAU ET MAINTENANCE*</t>
    </r>
  </si>
  <si>
    <t>SUPERVISEUR DATA ET CALCUL
SUPERVISEUSE DATA ET CALCUL</t>
  </si>
  <si>
    <r>
      <t xml:space="preserve">OPERATEUR DATA ET CALCUL
</t>
    </r>
    <r>
      <rPr>
        <sz val="12"/>
        <color theme="1"/>
        <rFont val="Calibri"/>
        <family val="2"/>
      </rPr>
      <t>OPERATRICE DATA ET CALCUL</t>
    </r>
  </si>
  <si>
    <t>Production</t>
  </si>
  <si>
    <r>
      <t xml:space="preserve">DIRECTEUR DE PRODUCTION
</t>
    </r>
    <r>
      <rPr>
        <sz val="12"/>
        <color theme="1"/>
        <rFont val="Calibri"/>
        <family val="2"/>
      </rPr>
      <t>DIRECTRICE DE PRODUCTION</t>
    </r>
  </si>
  <si>
    <t>SUPERVISEUR DE PRODUCTION
SUPERVISEUSE DE PRODUCTION</t>
    <phoneticPr fontId="0" type="noConversion"/>
  </si>
  <si>
    <r>
      <t xml:space="preserve">ADMINISTRATEUR DE PRODUCTION
</t>
    </r>
    <r>
      <rPr>
        <sz val="12"/>
        <color theme="1"/>
        <rFont val="Calibri"/>
        <family val="2"/>
      </rPr>
      <t>ADMINISTRATRICE DE PRODUCTION</t>
    </r>
  </si>
  <si>
    <r>
      <t xml:space="preserve">CHARGE DE PRODUCTION
</t>
    </r>
    <r>
      <rPr>
        <sz val="12"/>
        <color theme="1"/>
        <rFont val="Calibri"/>
        <family val="2"/>
      </rPr>
      <t>CHARGEE DE PRODUCTION</t>
    </r>
  </si>
  <si>
    <r>
      <t xml:space="preserve">COMPTABLE DE PRODUCTION
</t>
    </r>
    <r>
      <rPr>
        <sz val="12"/>
        <color theme="1"/>
        <rFont val="Calibri"/>
        <family val="2"/>
      </rPr>
      <t>COMPTABLE DE PRODUCTION</t>
    </r>
  </si>
  <si>
    <r>
      <t xml:space="preserve">COORDINATEUR DE PRODUCTION
</t>
    </r>
    <r>
      <rPr>
        <sz val="12"/>
        <color theme="1"/>
        <rFont val="Calibri"/>
        <family val="2"/>
      </rPr>
      <t>COORDINATRICE DE PRODUCTION</t>
    </r>
  </si>
  <si>
    <r>
      <t xml:space="preserve">ASSISTANT DE PRODUCTION
</t>
    </r>
    <r>
      <rPr>
        <sz val="12"/>
        <color theme="1"/>
        <rFont val="Calibri"/>
        <family val="2"/>
      </rPr>
      <t>ASSISTANTE DE PRODUCTION</t>
    </r>
  </si>
  <si>
    <r>
      <t xml:space="preserve">DIRECTEUR TECHNIQUE
</t>
    </r>
    <r>
      <rPr>
        <sz val="12"/>
        <color theme="1"/>
        <rFont val="Calibri"/>
        <family val="2"/>
      </rPr>
      <t xml:space="preserve">DIRECTRICE TECHNIQUE </t>
    </r>
  </si>
  <si>
    <r>
      <t xml:space="preserve">INFOGRAPHISTE TECHNIQUE
</t>
    </r>
    <r>
      <rPr>
        <sz val="12"/>
        <color theme="1"/>
        <rFont val="Calibri"/>
        <family val="2"/>
      </rPr>
      <t>INFOGRAPHISTE TECHNIQUE</t>
    </r>
  </si>
  <si>
    <t>ASSISTANT INFOGRAPHISTE TECHNIQUE                          ASSISTANTE INFOGRAPHISTE TECHNIQUE</t>
  </si>
  <si>
    <t>2D</t>
  </si>
  <si>
    <r>
      <t xml:space="preserve">CHEF MODELES COULEURS
</t>
    </r>
    <r>
      <rPr>
        <sz val="12"/>
        <color theme="1"/>
        <rFont val="Calibri"/>
        <family val="2"/>
      </rPr>
      <t>CHEFFE MODELES COULEURS</t>
    </r>
  </si>
  <si>
    <r>
      <t xml:space="preserve">DESSINATEUR LAY OUT
DESSINATRICE </t>
    </r>
    <r>
      <rPr>
        <sz val="12"/>
        <color theme="1"/>
        <rFont val="Calibri"/>
        <family val="2"/>
      </rPr>
      <t>LAY OUT</t>
    </r>
  </si>
  <si>
    <r>
      <t>ANIMATEUR FEUILLES D'EXPOSITION
ANIMATRICE</t>
    </r>
    <r>
      <rPr>
        <sz val="12"/>
        <color theme="1"/>
        <rFont val="Calibri"/>
        <family val="2"/>
      </rPr>
      <t xml:space="preserve"> FEUILLES D'EXPOSITION</t>
    </r>
  </si>
  <si>
    <r>
      <t xml:space="preserve">INTERVALLISTE
</t>
    </r>
    <r>
      <rPr>
        <sz val="12"/>
        <color theme="1"/>
        <rFont val="Calibri"/>
        <family val="2"/>
      </rPr>
      <t>INTERVALLISTE</t>
    </r>
  </si>
  <si>
    <t>Traçage, Scan et Colorisation</t>
  </si>
  <si>
    <r>
      <t xml:space="preserve">VERIFICATEUR D'ANIMATION
</t>
    </r>
    <r>
      <rPr>
        <sz val="12"/>
        <color theme="1"/>
        <rFont val="Calibri"/>
        <family val="2"/>
      </rPr>
      <t>VERIFICATRICE D'ANIMATION</t>
    </r>
  </si>
  <si>
    <r>
      <t xml:space="preserve">VERIFICATEUR TRACE COLORISATION
</t>
    </r>
    <r>
      <rPr>
        <sz val="12"/>
        <color theme="1"/>
        <rFont val="Calibri"/>
        <family val="2"/>
      </rPr>
      <t>VERIFICATRICE TRACE COLORISATION</t>
    </r>
  </si>
  <si>
    <r>
      <t xml:space="preserve">RESPONSABLE SCAN
</t>
    </r>
    <r>
      <rPr>
        <sz val="12"/>
        <color theme="1"/>
        <rFont val="Calibri"/>
        <family val="2"/>
      </rPr>
      <t>RESPONSABLE SCAN</t>
    </r>
  </si>
  <si>
    <r>
      <t xml:space="preserve">TRACEUR
</t>
    </r>
    <r>
      <rPr>
        <sz val="12"/>
        <color theme="1"/>
        <rFont val="Calibri"/>
        <family val="2"/>
      </rPr>
      <t>TRACEUSE</t>
    </r>
  </si>
  <si>
    <r>
      <t xml:space="preserve">GOUACHEUR
</t>
    </r>
    <r>
      <rPr>
        <sz val="12"/>
        <color theme="1"/>
        <rFont val="Calibri"/>
        <family val="2"/>
      </rPr>
      <t>GOUACHEUSE</t>
    </r>
  </si>
  <si>
    <r>
      <t xml:space="preserve">OPERATEUR SCAN
</t>
    </r>
    <r>
      <rPr>
        <sz val="12"/>
        <color theme="1"/>
        <rFont val="Calibri"/>
        <family val="2"/>
      </rPr>
      <t>OPERATRICE SCAN</t>
    </r>
  </si>
  <si>
    <t>3D</t>
  </si>
  <si>
    <r>
      <t xml:space="preserve">DIRECTEUR / SUPERVISEUR DE MODELISATION
</t>
    </r>
    <r>
      <rPr>
        <sz val="12"/>
        <color theme="1"/>
        <rFont val="Calibri"/>
        <family val="2"/>
      </rPr>
      <t xml:space="preserve">DIRECTRICE / SUPERVISEUSE DE MODELISATION </t>
    </r>
  </si>
  <si>
    <r>
      <t xml:space="preserve">DESIGNER
</t>
    </r>
    <r>
      <rPr>
        <sz val="12"/>
        <color theme="1"/>
        <rFont val="Calibri"/>
        <family val="2"/>
      </rPr>
      <t>DESIGNEUSE</t>
    </r>
  </si>
  <si>
    <r>
      <t xml:space="preserve">SCULPTEUR 3D
</t>
    </r>
    <r>
      <rPr>
        <sz val="12"/>
        <color theme="1"/>
        <rFont val="Calibri"/>
        <family val="2"/>
      </rPr>
      <t>SCULPTEUSE 3D</t>
    </r>
  </si>
  <si>
    <r>
      <t xml:space="preserve">INFOGRAPHISTE DE MODELISATION
</t>
    </r>
    <r>
      <rPr>
        <sz val="12"/>
        <color theme="1"/>
        <rFont val="Calibri"/>
        <family val="2"/>
      </rPr>
      <t>INFOGRAPHISTE DE MODELISATION</t>
    </r>
  </si>
  <si>
    <r>
      <t xml:space="preserve">INFOGRAPHISTE TEXTURES ET SHADING
</t>
    </r>
    <r>
      <rPr>
        <sz val="12"/>
        <color theme="1"/>
        <rFont val="Calibri"/>
        <family val="2"/>
      </rPr>
      <t>INFOGRAPHISTE TEXTURES ET SHADING</t>
    </r>
  </si>
  <si>
    <r>
      <t>INFOGRAPHISTE D'EFFETS DYNAMIQUES /  SIMULATIONS
I</t>
    </r>
    <r>
      <rPr>
        <sz val="12"/>
        <color theme="1"/>
        <rFont val="Calibri"/>
        <family val="2"/>
      </rPr>
      <t>NFOGRAPHISTE D'EFFETS DYNAMIQUES /  SIMULATIONS</t>
    </r>
  </si>
  <si>
    <t>Rendu et Eclairage</t>
  </si>
  <si>
    <r>
      <t xml:space="preserve">DIRECTEUR / SUPERVISEUR RENDU ECLAIRAGE                                                </t>
    </r>
    <r>
      <rPr>
        <sz val="12"/>
        <color theme="1"/>
        <rFont val="Calibri"/>
        <family val="2"/>
      </rPr>
      <t xml:space="preserve">DIRECTRICE / SUPERVISEUSE RENDU ECLAIRAGE
</t>
    </r>
  </si>
  <si>
    <r>
      <t xml:space="preserve">INFOGRAPHISTE RENDU ECLAIRAGE
</t>
    </r>
    <r>
      <rPr>
        <sz val="12"/>
        <color theme="1"/>
        <rFont val="Calibri"/>
        <family val="2"/>
      </rPr>
      <t>INFOGRAPHISTE RENDU ECLAIRAGE</t>
    </r>
  </si>
  <si>
    <r>
      <t xml:space="preserve">DIRECTEUR MATTE PAINTING
</t>
    </r>
    <r>
      <rPr>
        <sz val="12"/>
        <color theme="1"/>
        <rFont val="Calibri"/>
        <family val="2"/>
      </rPr>
      <t>DIRECTRICE MATTE PAINTING</t>
    </r>
  </si>
  <si>
    <r>
      <t xml:space="preserve">INFOGRAPHISTE MATTE PAINTING
</t>
    </r>
    <r>
      <rPr>
        <sz val="12"/>
        <color theme="1"/>
        <rFont val="Calibri"/>
        <family val="2"/>
      </rPr>
      <t>INFOGRAPHISTE MATTE PAINTING</t>
    </r>
  </si>
  <si>
    <t>Effets Visuels Numériques</t>
  </si>
  <si>
    <r>
      <t xml:space="preserve">DIRECTEUR DES EFFETS VISUELS NUMERIQUES
</t>
    </r>
    <r>
      <rPr>
        <sz val="12"/>
        <color theme="1"/>
        <rFont val="Calibri"/>
        <family val="2"/>
      </rPr>
      <t>DIRECTRICE DES EFFETS VISUELS NUMERIQUES</t>
    </r>
  </si>
  <si>
    <r>
      <t xml:space="preserve">INFOGRAPHISTE DES EFFETS VISUELS NUMERIQUES
</t>
    </r>
    <r>
      <rPr>
        <sz val="12"/>
        <color theme="1"/>
        <rFont val="Calibri"/>
        <family val="2"/>
      </rPr>
      <t>INFOGRAPHISTE DES EFFETS VISUELS NUMERIQUES</t>
    </r>
  </si>
  <si>
    <t>Volume</t>
  </si>
  <si>
    <r>
      <t xml:space="preserve">ANIMATEUR VOLUME
</t>
    </r>
    <r>
      <rPr>
        <sz val="12"/>
        <color theme="1"/>
        <rFont val="Calibri"/>
        <family val="2"/>
      </rPr>
      <t>ANIMATRICE VOLUME</t>
    </r>
  </si>
  <si>
    <t>ASSISTANT ANIMATEUR VOLUME                ASSISTANTE ANIMATRICE VOLUME</t>
  </si>
  <si>
    <r>
      <t xml:space="preserve">DECORATEUR VOLUME
</t>
    </r>
    <r>
      <rPr>
        <sz val="12"/>
        <color theme="1"/>
        <rFont val="Calibri"/>
        <family val="2"/>
      </rPr>
      <t>DECORATRICE VOLUME</t>
    </r>
  </si>
  <si>
    <t>ASSISTANT DECORATEUR VOLUME               ASSISTANTE DECORATRICE VOLUME</t>
  </si>
  <si>
    <r>
      <t xml:space="preserve">OPERATEUR VOLUME
</t>
    </r>
    <r>
      <rPr>
        <sz val="12"/>
        <color theme="1"/>
        <rFont val="Calibri"/>
        <family val="2"/>
      </rPr>
      <t>OPERATRICE VOLUME</t>
    </r>
  </si>
  <si>
    <t>ASSISTANT OPERATEUR VOLUME                ASSISTANTE OPERATRICE VOLUME</t>
  </si>
  <si>
    <r>
      <t xml:space="preserve">PLASTICIEN VOLUME
</t>
    </r>
    <r>
      <rPr>
        <sz val="12"/>
        <color theme="1"/>
        <rFont val="Calibri"/>
        <family val="2"/>
      </rPr>
      <t>PLASTICIENNE VOLUME</t>
    </r>
  </si>
  <si>
    <t>ASSISTANT PLASTICIEN VOLUME                 ASSITANTE PLASTICIENNE VOLUME</t>
  </si>
  <si>
    <r>
      <t xml:space="preserve">ACCESSOIRISTE VOLUME
</t>
    </r>
    <r>
      <rPr>
        <sz val="12"/>
        <color theme="1"/>
        <rFont val="Calibri"/>
        <family val="2"/>
      </rPr>
      <t>ACCESSOIRISTE VOLUME</t>
    </r>
  </si>
  <si>
    <t>ASSISTANT ACCESSOIRISTE VOLUME               ASSISTANTE ACCESSOIRISTE VOLUME</t>
  </si>
  <si>
    <r>
      <t xml:space="preserve">TECHNICIEN EFFETS SPECIAUX VOLUME
</t>
    </r>
    <r>
      <rPr>
        <sz val="12"/>
        <color theme="1"/>
        <rFont val="Calibri"/>
        <family val="2"/>
      </rPr>
      <t>TECHNICIENNE EFFETS SPECIAUX VOLUME</t>
    </r>
  </si>
  <si>
    <r>
      <t xml:space="preserve">MOULEUR VOLUME
</t>
    </r>
    <r>
      <rPr>
        <sz val="12"/>
        <color theme="1"/>
        <rFont val="Calibri"/>
        <family val="2"/>
      </rPr>
      <t>MOULEUSE VOLUME</t>
    </r>
  </si>
  <si>
    <t>ASSISTANT MOULEUR VOLUME               ASSISTANTE MOULEUSE VOLUME</t>
  </si>
  <si>
    <r>
      <t xml:space="preserve">MECANICIEN VOLUME
</t>
    </r>
    <r>
      <rPr>
        <sz val="12"/>
        <color theme="1"/>
        <rFont val="Calibri"/>
        <family val="2"/>
      </rPr>
      <t>MECANICIENNE VOLUME</t>
    </r>
  </si>
  <si>
    <t>MOCAP</t>
  </si>
  <si>
    <t>TOURNAGE MOCAP</t>
  </si>
  <si>
    <r>
      <t xml:space="preserve">SUPERVISEUR MOCAP
</t>
    </r>
    <r>
      <rPr>
        <sz val="12"/>
        <color theme="1"/>
        <rFont val="Calibri"/>
        <family val="2"/>
      </rPr>
      <t>SUPERVISEUSE MOCAP</t>
    </r>
  </si>
  <si>
    <r>
      <t xml:space="preserve">OPERATEUR CAPTURE DE MOUVEMENT
</t>
    </r>
    <r>
      <rPr>
        <sz val="12"/>
        <color theme="1"/>
        <rFont val="Calibri"/>
        <family val="2"/>
      </rPr>
      <t>OPERATRICE CAPTURE DE MOUVEMENT</t>
    </r>
  </si>
  <si>
    <r>
      <t xml:space="preserve">OPERATEUR RETOUCHE EN TEMPS REEL
</t>
    </r>
    <r>
      <rPr>
        <sz val="12"/>
        <color theme="1"/>
        <rFont val="Calibri"/>
        <family val="2"/>
      </rPr>
      <t>OPERATRICE RETOUCHE EN TEMPS REEL</t>
    </r>
  </si>
  <si>
    <t>OPERATEUR TRAITEMENT ET INTEGRATION
OPERATRICE TRAITEMENT ET INTEGRATION</t>
  </si>
  <si>
    <r>
      <t xml:space="preserve">OPERATEUR HEADCAM
</t>
    </r>
    <r>
      <rPr>
        <sz val="12"/>
        <color theme="1"/>
        <rFont val="Calibri"/>
        <family val="2"/>
      </rPr>
      <t>OPERATRICE HEADCAM</t>
    </r>
  </si>
  <si>
    <t>ASSISTANT OPERATEUR HEADCAM ASSISTANTE OPERATRICE HEADCAM</t>
  </si>
  <si>
    <t>ARTISTE DE COMPLEMENT</t>
  </si>
  <si>
    <r>
      <t xml:space="preserve">FIGURANT MOCAP
</t>
    </r>
    <r>
      <rPr>
        <sz val="12"/>
        <color theme="1"/>
        <rFont val="Calibri"/>
        <family val="2"/>
      </rPr>
      <t>FIGURANTE MOCAP</t>
    </r>
  </si>
  <si>
    <t>* Il est rappelé que les fonctions suivies d'une * doivent, pour être éligibles au CDD d'usage, être affectées à une production, clairement identifiée.</t>
  </si>
  <si>
    <t>2 900 €</t>
  </si>
  <si>
    <t>2 885 €</t>
  </si>
  <si>
    <t>2 229 €</t>
  </si>
  <si>
    <t>1 704 €</t>
  </si>
  <si>
    <t>1 665 €</t>
  </si>
  <si>
    <t>DIRECTEUR / SUPERVISEUR RIGGING ET SETUP   DIRECTRICE / SUPERVISEUSE RIGGING ET SETUP</t>
  </si>
  <si>
    <t>Minima 1er janvier 2020</t>
  </si>
  <si>
    <t>Minima 2019</t>
  </si>
  <si>
    <t>Minima 2020</t>
  </si>
  <si>
    <r>
      <t xml:space="preserve">REALISATEUR  </t>
    </r>
    <r>
      <rPr>
        <sz val="12"/>
        <color theme="1"/>
        <rFont val="Calibri"/>
        <family val="2"/>
      </rPr>
      <t>REALISATRICE</t>
    </r>
  </si>
  <si>
    <r>
      <t>DIRECTEUR ARTISTIQUE</t>
    </r>
    <r>
      <rPr>
        <sz val="12"/>
        <color theme="1"/>
        <rFont val="Calibri"/>
        <family val="2"/>
      </rPr>
      <t xml:space="preserve"> DIRECTRICE ARTISTIQUE</t>
    </r>
  </si>
  <si>
    <t>Catégorie</t>
  </si>
  <si>
    <t>Minima 2021</t>
  </si>
  <si>
    <t>Minima 1er janvier 2021</t>
  </si>
  <si>
    <t>Minima 2022</t>
  </si>
  <si>
    <t>Minima 1er mai 2022</t>
  </si>
  <si>
    <t>ASSISTANT INFOGRAPHISTE DE MODELISATION                             ASSISTANTE INFOGRAPHISTE DE MODELISATION</t>
  </si>
  <si>
    <t>ASSISTANT INFOGRAPHISTE TEXTURE ET SHADING                                    ASSISTANTE INFOGRAPHISTE ET SHADING</t>
  </si>
  <si>
    <t>ASSISTANT INFOGRAPHISTE D'EFFETS DYNAMIQUE / SIMULATIONS    ASSISTANTE INFOGRAPHISTE D'EFFETS DYNAMIQUE / SIMULATIONS</t>
  </si>
  <si>
    <t>ASSISTANT INFOGRAPHISTE RENDU ECLAIRAGE                                 ASSISTANTE INFOGRAPHISTE RENDU ECLAIRAGE</t>
  </si>
  <si>
    <t>ASSISTANT INFOGRAPHISTE MATTE PAINTING                                   ASSISTANTE INFOGRAPHISTE MATTE PAINTING</t>
  </si>
  <si>
    <t>ASSISTANT INFOGRAPHISTE DES EFFETS VISUELS NUMERIQUES             ASSISTANTE INFOGRAPHISTE DES EFFETS VISUELS NUMERIQUES</t>
  </si>
  <si>
    <t>ASSISTANT DESSINATEUR         ASSISTANTE DESSINATRICE</t>
  </si>
  <si>
    <t>DIRECTEUR / SUPERVISEUR TEXTURES ET SHADING                                     DIRECTRICE / SUPERVISEUSE TEXTURES ET SHADING</t>
  </si>
  <si>
    <t>DIRECTEUR EFFETS DYNAMIQUES ET DES SIMULATIONS                             DIRECTRICE EFFETS DYNAMIQUES ET DES SIMULATIONS</t>
  </si>
  <si>
    <t>ASSISTANT SCULPTEUR 3D         ASSISTANTE SCULPTEUSE 3D</t>
  </si>
  <si>
    <t>ASSISTANT MECANICIEN           ASSISTANTE MECANICIENNE</t>
  </si>
  <si>
    <t>ASSISTANT OPERATEUR CAPTURE DE MOUVEMENT                             ASSISTANTE OPERATRICE DE MOUVEMENT</t>
  </si>
  <si>
    <t>ASSISTANT OPERATEUR RETOUCHE EN TEMPS REEL                               ASSISTANTE OPERATRICE RETOUCHE EN TEMPS REEL</t>
  </si>
  <si>
    <t>ASSISTANT OPERATEUR TRAITEMENT ET INTEGRATION                            ASSISTANTE OPERATRICE TRAITEMENT ET INTEGRATION</t>
  </si>
  <si>
    <t>Minima 2023</t>
  </si>
  <si>
    <t>Minima 1er janvier 2023</t>
  </si>
  <si>
    <t>Minima applicable au 1er janvier 2023 (incidence de l'augmentation du Smic)</t>
  </si>
  <si>
    <t>Minima applicable au 1er mai 2023 (incidence de l'augmentation du Smic)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</si>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</sst>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_);[Red]\(#,##0\ &quot;€&quot;\)"/>
    <numFmt numFmtId="8" formatCode="#,##0.00\ &quot;€&quot;_);[Red]\(#,##0.00\ &quot;€&quot;\)"/>
    <numFmt numFmtId="164" formatCode="#,##0\ &quot;€&quot;;[Red]\-#,##0\ &quot;€&quot;"/>
  </numFmts>
  <fonts count="25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rgb="FF0909B0"/>
      </left>
      <right/>
      <top style="medium">
        <color rgb="FF0909B0"/>
      </top>
      <bottom style="medium">
        <color rgb="FF0909B0"/>
      </bottom>
      <diagonal/>
    </border>
    <border>
      <left/>
      <right style="medium">
        <color rgb="FF0909B0"/>
      </right>
      <top style="medium">
        <color rgb="FF0909B0"/>
      </top>
      <bottom style="medium">
        <color rgb="FF0909B0"/>
      </bottom>
      <diagonal/>
    </border>
    <border>
      <left style="medium">
        <color rgb="FF0909B0"/>
      </left>
      <right style="medium">
        <color rgb="FF0909B0"/>
      </right>
      <top style="medium">
        <color rgb="FF0909B0"/>
      </top>
      <bottom style="medium">
        <color rgb="FF0909B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909B0"/>
      </left>
      <right style="medium">
        <color rgb="FF0909B0"/>
      </right>
      <top style="medium">
        <color rgb="FF0909B0"/>
      </top>
      <bottom/>
      <diagonal/>
    </border>
    <border>
      <left style="medium">
        <color rgb="FF0909B0"/>
      </left>
      <right style="medium">
        <color rgb="FF0909B0"/>
      </right>
      <top/>
      <bottom style="medium">
        <color rgb="FF0909B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9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13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8" borderId="6" xfId="0" applyFont="1" applyFill="1" applyBorder="1" applyAlignment="1">
      <alignment vertical="top" wrapText="1"/>
    </xf>
    <xf numFmtId="0" fontId="0" fillId="0" borderId="5" xfId="0" applyBorder="1" applyAlignment="1">
      <alignment wrapText="1"/>
    </xf>
    <xf numFmtId="0" fontId="8" fillId="8" borderId="7" xfId="0" applyFont="1" applyFill="1" applyBorder="1" applyAlignment="1">
      <alignment vertical="top" wrapText="1"/>
    </xf>
    <xf numFmtId="0" fontId="12" fillId="0" borderId="6" xfId="0" applyFont="1" applyBorder="1" applyAlignment="1">
      <alignment horizontal="left" vertical="center" wrapText="1"/>
    </xf>
    <xf numFmtId="6" fontId="15" fillId="0" borderId="17" xfId="0" applyNumberFormat="1" applyFont="1" applyBorder="1" applyAlignment="1">
      <alignment horizontal="center" vertical="center" wrapText="1"/>
    </xf>
    <xf numFmtId="6" fontId="15" fillId="0" borderId="18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6" fontId="16" fillId="0" borderId="18" xfId="0" applyNumberFormat="1" applyFont="1" applyBorder="1" applyAlignment="1">
      <alignment horizontal="center" vertical="center" wrapText="1"/>
    </xf>
    <xf numFmtId="6" fontId="16" fillId="9" borderId="18" xfId="0" applyNumberFormat="1" applyFont="1" applyFill="1" applyBorder="1" applyAlignment="1">
      <alignment horizontal="center" vertical="center" wrapText="1"/>
    </xf>
    <xf numFmtId="6" fontId="16" fillId="9" borderId="17" xfId="0" applyNumberFormat="1" applyFont="1" applyFill="1" applyBorder="1" applyAlignment="1">
      <alignment horizontal="center" vertical="center" wrapText="1"/>
    </xf>
    <xf numFmtId="6" fontId="16" fillId="0" borderId="17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6" fontId="15" fillId="0" borderId="22" xfId="0" applyNumberFormat="1" applyFont="1" applyBorder="1" applyAlignment="1">
      <alignment horizontal="center" vertical="center" wrapText="1"/>
    </xf>
    <xf numFmtId="6" fontId="0" fillId="0" borderId="25" xfId="0" applyNumberFormat="1" applyBorder="1" applyAlignment="1">
      <alignment horizontal="center" vertical="center"/>
    </xf>
    <xf numFmtId="6" fontId="0" fillId="0" borderId="19" xfId="0" applyNumberFormat="1" applyBorder="1" applyAlignment="1">
      <alignment horizontal="center" vertical="center"/>
    </xf>
    <xf numFmtId="6" fontId="0" fillId="0" borderId="26" xfId="0" applyNumberFormat="1" applyBorder="1" applyAlignment="1">
      <alignment horizontal="center" vertical="center"/>
    </xf>
    <xf numFmtId="6" fontId="0" fillId="0" borderId="17" xfId="0" applyNumberFormat="1" applyBorder="1" applyAlignment="1">
      <alignment horizontal="center" vertical="center"/>
    </xf>
    <xf numFmtId="6" fontId="0" fillId="0" borderId="27" xfId="0" applyNumberFormat="1" applyBorder="1" applyAlignment="1">
      <alignment horizontal="center" vertical="center"/>
    </xf>
    <xf numFmtId="6" fontId="0" fillId="0" borderId="28" xfId="0" applyNumberFormat="1" applyBorder="1" applyAlignment="1">
      <alignment horizontal="center" vertical="center"/>
    </xf>
    <xf numFmtId="6" fontId="0" fillId="0" borderId="18" xfId="0" applyNumberFormat="1" applyBorder="1" applyAlignment="1">
      <alignment horizontal="center" vertical="center"/>
    </xf>
    <xf numFmtId="6" fontId="0" fillId="0" borderId="30" xfId="0" applyNumberForma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7" fillId="0" borderId="0" xfId="0" applyFont="1"/>
    <xf numFmtId="0" fontId="0" fillId="0" borderId="32" xfId="0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18" fillId="0" borderId="33" xfId="0" applyFont="1" applyBorder="1"/>
    <xf numFmtId="0" fontId="18" fillId="0" borderId="34" xfId="0" applyFont="1" applyBorder="1"/>
    <xf numFmtId="0" fontId="18" fillId="0" borderId="35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4" fillId="12" borderId="5" xfId="0" applyFont="1" applyFill="1" applyBorder="1" applyAlignment="1">
      <alignment horizontal="left" vertical="top" wrapText="1"/>
    </xf>
    <xf numFmtId="6" fontId="20" fillId="0" borderId="23" xfId="0" applyNumberFormat="1" applyFont="1" applyBorder="1" applyAlignment="1">
      <alignment horizontal="center" vertical="center"/>
    </xf>
    <xf numFmtId="6" fontId="20" fillId="11" borderId="23" xfId="0" applyNumberFormat="1" applyFont="1" applyFill="1" applyBorder="1" applyAlignment="1">
      <alignment horizontal="center" vertical="center"/>
    </xf>
    <xf numFmtId="6" fontId="20" fillId="0" borderId="22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6" fontId="20" fillId="11" borderId="2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6" fontId="0" fillId="13" borderId="5" xfId="0" applyNumberForma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left" vertical="center" wrapText="1"/>
    </xf>
    <xf numFmtId="0" fontId="3" fillId="13" borderId="3" xfId="0" applyFont="1" applyFill="1" applyBorder="1" applyAlignment="1">
      <alignment horizontal="left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 vertical="top"/>
    </xf>
    <xf numFmtId="0" fontId="19" fillId="10" borderId="37" xfId="0" applyFont="1" applyFill="1" applyBorder="1" applyAlignment="1">
      <alignment horizontal="center" vertical="center" wrapText="1"/>
    </xf>
    <xf numFmtId="6" fontId="7" fillId="0" borderId="11" xfId="0" applyNumberFormat="1" applyFont="1" applyBorder="1" applyAlignment="1">
      <alignment horizontal="center" vertical="center"/>
    </xf>
    <xf numFmtId="6" fontId="7" fillId="13" borderId="11" xfId="0" applyNumberFormat="1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left" vertical="center" wrapText="1"/>
    </xf>
    <xf numFmtId="0" fontId="13" fillId="13" borderId="5" xfId="0" applyFont="1" applyFill="1" applyBorder="1" applyAlignment="1">
      <alignment horizontal="center" vertical="center" wrapText="1"/>
    </xf>
    <xf numFmtId="6" fontId="15" fillId="13" borderId="18" xfId="0" applyNumberFormat="1" applyFont="1" applyFill="1" applyBorder="1" applyAlignment="1">
      <alignment horizontal="center" vertical="center" wrapText="1"/>
    </xf>
    <xf numFmtId="6" fontId="15" fillId="13" borderId="22" xfId="0" applyNumberFormat="1" applyFont="1" applyFill="1" applyBorder="1" applyAlignment="1">
      <alignment horizontal="center" vertical="center" wrapText="1"/>
    </xf>
    <xf numFmtId="6" fontId="0" fillId="13" borderId="17" xfId="0" applyNumberFormat="1" applyFill="1" applyBorder="1" applyAlignment="1">
      <alignment horizontal="center" vertical="center"/>
    </xf>
    <xf numFmtId="6" fontId="0" fillId="13" borderId="30" xfId="0" applyNumberFormat="1" applyFill="1" applyBorder="1" applyAlignment="1">
      <alignment horizontal="center" vertical="center"/>
    </xf>
    <xf numFmtId="6" fontId="20" fillId="13" borderId="23" xfId="0" applyNumberFormat="1" applyFont="1" applyFill="1" applyBorder="1" applyAlignment="1">
      <alignment horizontal="center" vertical="center"/>
    </xf>
    <xf numFmtId="0" fontId="0" fillId="13" borderId="8" xfId="0" applyFill="1" applyBorder="1" applyAlignment="1">
      <alignment vertical="center" wrapText="1"/>
    </xf>
    <xf numFmtId="0" fontId="0" fillId="13" borderId="5" xfId="0" applyFill="1" applyBorder="1" applyAlignment="1">
      <alignment horizontal="center" vertical="center" wrapText="1"/>
    </xf>
    <xf numFmtId="6" fontId="16" fillId="13" borderId="18" xfId="0" applyNumberFormat="1" applyFont="1" applyFill="1" applyBorder="1" applyAlignment="1">
      <alignment horizontal="center" vertical="center" wrapText="1"/>
    </xf>
    <xf numFmtId="0" fontId="0" fillId="13" borderId="5" xfId="0" applyFill="1" applyBorder="1" applyAlignment="1">
      <alignment vertical="center" wrapText="1"/>
    </xf>
    <xf numFmtId="0" fontId="0" fillId="13" borderId="6" xfId="0" applyFill="1" applyBorder="1" applyAlignment="1">
      <alignment horizontal="left" vertical="center" wrapText="1"/>
    </xf>
    <xf numFmtId="0" fontId="0" fillId="13" borderId="6" xfId="0" applyFill="1" applyBorder="1" applyAlignment="1">
      <alignment horizontal="center" vertical="center" wrapText="1"/>
    </xf>
    <xf numFmtId="6" fontId="0" fillId="13" borderId="27" xfId="0" applyNumberFormat="1" applyFill="1" applyBorder="1" applyAlignment="1">
      <alignment horizontal="center" vertical="center"/>
    </xf>
    <xf numFmtId="0" fontId="0" fillId="13" borderId="0" xfId="0" applyFill="1"/>
    <xf numFmtId="0" fontId="0" fillId="13" borderId="5" xfId="0" applyFill="1" applyBorder="1" applyAlignment="1">
      <alignment horizontal="left" vertical="top" wrapText="1"/>
    </xf>
    <xf numFmtId="6" fontId="0" fillId="13" borderId="19" xfId="0" applyNumberFormat="1" applyFill="1" applyBorder="1" applyAlignment="1">
      <alignment horizontal="center" vertical="center"/>
    </xf>
    <xf numFmtId="0" fontId="0" fillId="13" borderId="0" xfId="0" applyFill="1" applyAlignment="1">
      <alignment wrapText="1"/>
    </xf>
    <xf numFmtId="0" fontId="0" fillId="13" borderId="0" xfId="0" applyFill="1" applyAlignment="1">
      <alignment horizontal="left" vertical="center" wrapText="1"/>
    </xf>
    <xf numFmtId="6" fontId="0" fillId="13" borderId="18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left" vertical="center" wrapText="1"/>
    </xf>
    <xf numFmtId="0" fontId="0" fillId="13" borderId="6" xfId="0" applyFill="1" applyBorder="1" applyAlignment="1">
      <alignment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6" fontId="0" fillId="13" borderId="11" xfId="0" applyNumberFormat="1" applyFill="1" applyBorder="1" applyAlignment="1">
      <alignment horizontal="center" vertical="center"/>
    </xf>
    <xf numFmtId="8" fontId="21" fillId="13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8" fillId="15" borderId="17" xfId="0" applyFont="1" applyFill="1" applyBorder="1" applyAlignment="1">
      <alignment horizontal="center" vertical="center" wrapText="1"/>
    </xf>
    <xf numFmtId="8" fontId="22" fillId="15" borderId="17" xfId="0" applyNumberFormat="1" applyFont="1" applyFill="1" applyBorder="1" applyAlignment="1">
      <alignment horizontal="center" vertical="center"/>
    </xf>
    <xf numFmtId="8" fontId="21" fillId="13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0" fontId="23" fillId="15" borderId="17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5" xfId="0" applyFont="1" applyBorder="1"/>
    <xf numFmtId="0" fontId="21" fillId="0" borderId="6" xfId="0" applyFont="1" applyBorder="1"/>
    <xf numFmtId="8" fontId="22" fillId="15" borderId="5" xfId="0" applyNumberFormat="1" applyFont="1" applyFill="1" applyBorder="1" applyAlignment="1">
      <alignment horizontal="center" vertical="center"/>
    </xf>
    <xf numFmtId="0" fontId="21" fillId="0" borderId="8" xfId="0" applyFont="1" applyBorder="1"/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21" fillId="0" borderId="5" xfId="0" applyFont="1" applyBorder="1" applyAlignment="1">
      <alignment horizontal="center"/>
    </xf>
    <xf numFmtId="8" fontId="22" fillId="15" borderId="27" xfId="0" applyNumberFormat="1" applyFont="1" applyFill="1" applyBorder="1" applyAlignment="1">
      <alignment horizontal="center" vertical="center"/>
    </xf>
    <xf numFmtId="8" fontId="22" fillId="15" borderId="18" xfId="0" applyNumberFormat="1" applyFont="1" applyFill="1" applyBorder="1" applyAlignment="1">
      <alignment horizontal="center" vertical="center"/>
    </xf>
    <xf numFmtId="8" fontId="22" fillId="0" borderId="5" xfId="0" applyNumberFormat="1" applyFont="1" applyBorder="1" applyAlignment="1">
      <alignment horizontal="center" vertical="center"/>
    </xf>
    <xf numFmtId="8" fontId="22" fillId="15" borderId="19" xfId="0" applyNumberFormat="1" applyFont="1" applyFill="1" applyBorder="1" applyAlignment="1">
      <alignment horizontal="center" vertical="center"/>
    </xf>
    <xf numFmtId="0" fontId="0" fillId="15" borderId="7" xfId="0" applyFill="1" applyBorder="1" applyAlignment="1">
      <alignment horizontal="left" vertical="center" wrapText="1"/>
    </xf>
    <xf numFmtId="0" fontId="0" fillId="15" borderId="5" xfId="0" applyFill="1" applyBorder="1" applyAlignment="1">
      <alignment horizontal="left" vertical="center" wrapText="1"/>
    </xf>
    <xf numFmtId="0" fontId="0" fillId="15" borderId="5" xfId="0" applyFill="1" applyBorder="1" applyAlignment="1">
      <alignment horizontal="center" vertical="center" wrapText="1"/>
    </xf>
    <xf numFmtId="6" fontId="16" fillId="15" borderId="18" xfId="0" applyNumberFormat="1" applyFont="1" applyFill="1" applyBorder="1" applyAlignment="1">
      <alignment horizontal="center" vertical="center" wrapText="1"/>
    </xf>
    <xf numFmtId="6" fontId="15" fillId="15" borderId="22" xfId="0" applyNumberFormat="1" applyFont="1" applyFill="1" applyBorder="1" applyAlignment="1">
      <alignment horizontal="center" vertical="center" wrapText="1"/>
    </xf>
    <xf numFmtId="6" fontId="0" fillId="15" borderId="19" xfId="0" applyNumberFormat="1" applyFill="1" applyBorder="1" applyAlignment="1">
      <alignment horizontal="center" vertical="center"/>
    </xf>
    <xf numFmtId="6" fontId="0" fillId="15" borderId="30" xfId="0" applyNumberFormat="1" applyFill="1" applyBorder="1" applyAlignment="1">
      <alignment horizontal="center" vertical="center"/>
    </xf>
    <xf numFmtId="6" fontId="20" fillId="15" borderId="23" xfId="0" applyNumberFormat="1" applyFont="1" applyFill="1" applyBorder="1" applyAlignment="1">
      <alignment horizontal="center" vertical="center"/>
    </xf>
    <xf numFmtId="6" fontId="7" fillId="15" borderId="11" xfId="0" applyNumberFormat="1" applyFont="1" applyFill="1" applyBorder="1" applyAlignment="1">
      <alignment horizontal="center" vertical="center"/>
    </xf>
    <xf numFmtId="0" fontId="0" fillId="15" borderId="5" xfId="0" applyFill="1" applyBorder="1"/>
    <xf numFmtId="0" fontId="8" fillId="0" borderId="6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3" fillId="15" borderId="15" xfId="0" applyFont="1" applyFill="1" applyBorder="1" applyAlignment="1">
      <alignment horizontal="left" vertical="center" wrapText="1"/>
    </xf>
    <xf numFmtId="0" fontId="13" fillId="15" borderId="5" xfId="0" applyFont="1" applyFill="1" applyBorder="1" applyAlignment="1">
      <alignment horizontal="center" vertical="center" wrapText="1"/>
    </xf>
    <xf numFmtId="6" fontId="0" fillId="15" borderId="17" xfId="0" applyNumberFormat="1" applyFill="1" applyBorder="1" applyAlignment="1">
      <alignment horizontal="center" vertical="center"/>
    </xf>
    <xf numFmtId="0" fontId="0" fillId="15" borderId="15" xfId="0" applyFill="1" applyBorder="1" applyAlignment="1">
      <alignment horizontal="left" vertical="center" wrapText="1"/>
    </xf>
    <xf numFmtId="0" fontId="0" fillId="15" borderId="11" xfId="0" applyFill="1" applyBorder="1"/>
    <xf numFmtId="0" fontId="0" fillId="15" borderId="6" xfId="0" applyFill="1" applyBorder="1" applyAlignment="1">
      <alignment horizontal="left" vertical="center" wrapText="1"/>
    </xf>
    <xf numFmtId="0" fontId="0" fillId="15" borderId="5" xfId="0" applyFill="1" applyBorder="1" applyAlignment="1">
      <alignment vertical="center" wrapText="1"/>
    </xf>
    <xf numFmtId="0" fontId="0" fillId="15" borderId="6" xfId="0" applyFill="1" applyBorder="1" applyAlignment="1">
      <alignment horizontal="center" vertical="center" wrapText="1"/>
    </xf>
    <xf numFmtId="6" fontId="0" fillId="15" borderId="18" xfId="0" applyNumberFormat="1" applyFill="1" applyBorder="1" applyAlignment="1">
      <alignment horizontal="center" vertical="center"/>
    </xf>
    <xf numFmtId="0" fontId="12" fillId="15" borderId="6" xfId="0" applyFont="1" applyFill="1" applyBorder="1" applyAlignment="1">
      <alignment horizontal="left" vertical="center" wrapText="1"/>
    </xf>
    <xf numFmtId="6" fontId="0" fillId="15" borderId="27" xfId="0" applyNumberFormat="1" applyFill="1" applyBorder="1" applyAlignment="1">
      <alignment horizontal="center" vertical="center"/>
    </xf>
    <xf numFmtId="0" fontId="0" fillId="15" borderId="6" xfId="0" applyFill="1" applyBorder="1" applyAlignment="1">
      <alignment vertical="center" wrapText="1"/>
    </xf>
    <xf numFmtId="8" fontId="24" fillId="13" borderId="11" xfId="0" applyNumberFormat="1" applyFont="1" applyFill="1" applyBorder="1" applyAlignment="1">
      <alignment horizontal="center" vertical="center"/>
    </xf>
    <xf numFmtId="8" fontId="24" fillId="13" borderId="5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7" borderId="6" xfId="0" applyFont="1" applyFill="1" applyBorder="1" applyAlignment="1">
      <alignment horizontal="left" vertical="top" wrapText="1"/>
    </xf>
    <xf numFmtId="0" fontId="8" fillId="7" borderId="7" xfId="0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6" fontId="16" fillId="0" borderId="19" xfId="0" applyNumberFormat="1" applyFont="1" applyBorder="1" applyAlignment="1">
      <alignment horizontal="center" vertical="center" wrapText="1"/>
    </xf>
    <xf numFmtId="6" fontId="16" fillId="0" borderId="18" xfId="0" applyNumberFormat="1" applyFont="1" applyBorder="1" applyAlignment="1">
      <alignment horizontal="center" vertical="center" wrapText="1"/>
    </xf>
    <xf numFmtId="6" fontId="15" fillId="0" borderId="23" xfId="0" applyNumberFormat="1" applyFont="1" applyBorder="1" applyAlignment="1">
      <alignment horizontal="center" vertical="center" wrapText="1"/>
    </xf>
    <xf numFmtId="6" fontId="15" fillId="0" borderId="24" xfId="0" applyNumberFormat="1" applyFont="1" applyBorder="1" applyAlignment="1">
      <alignment horizontal="center" vertical="center" wrapText="1"/>
    </xf>
    <xf numFmtId="6" fontId="0" fillId="0" borderId="19" xfId="0" applyNumberFormat="1" applyBorder="1" applyAlignment="1">
      <alignment horizontal="center" vertical="center"/>
    </xf>
    <xf numFmtId="6" fontId="0" fillId="0" borderId="18" xfId="0" applyNumberFormat="1" applyBorder="1" applyAlignment="1">
      <alignment horizontal="center" vertical="center"/>
    </xf>
    <xf numFmtId="6" fontId="20" fillId="0" borderId="23" xfId="0" applyNumberFormat="1" applyFont="1" applyBorder="1" applyAlignment="1">
      <alignment horizontal="center" vertical="center"/>
    </xf>
    <xf numFmtId="6" fontId="20" fillId="0" borderId="24" xfId="0" applyNumberFormat="1" applyFont="1" applyBorder="1" applyAlignment="1">
      <alignment horizontal="center" vertical="center"/>
    </xf>
    <xf numFmtId="6" fontId="7" fillId="0" borderId="12" xfId="0" applyNumberFormat="1" applyFont="1" applyBorder="1" applyAlignment="1">
      <alignment horizontal="center" vertical="center"/>
    </xf>
    <xf numFmtId="6" fontId="7" fillId="0" borderId="13" xfId="0" applyNumberFormat="1" applyFont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2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6" fontId="16" fillId="9" borderId="19" xfId="0" applyNumberFormat="1" applyFont="1" applyFill="1" applyBorder="1" applyAlignment="1">
      <alignment horizontal="center" vertical="center" wrapText="1"/>
    </xf>
    <xf numFmtId="6" fontId="16" fillId="9" borderId="18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8" fontId="22" fillId="0" borderId="27" xfId="0" applyNumberFormat="1" applyFont="1" applyFill="1" applyBorder="1" applyAlignment="1">
      <alignment horizontal="center" vertical="center"/>
    </xf>
  </cellXfs>
  <cellStyles count="1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63"/>
  <sheetViews>
    <sheetView tabSelected="1" workbookViewId="0">
      <selection activeCell="M58" sqref="M58:M63"/>
    </sheetView>
  </sheetViews>
  <sheetFormatPr baseColWidth="10" defaultRowHeight="16" x14ac:dyDescent="0.2"/>
  <cols>
    <col min="2" max="2" width="25.33203125" style="11" customWidth="1"/>
    <col min="3" max="3" width="25.1640625" style="11" customWidth="1"/>
    <col min="4" max="4" width="17.5" customWidth="1"/>
    <col min="5" max="6" width="15.83203125" hidden="1" customWidth="1"/>
    <col min="7" max="7" width="12.83203125" hidden="1" customWidth="1"/>
    <col min="8" max="8" width="15.83203125" hidden="1" customWidth="1"/>
    <col min="9" max="9" width="14.83203125" style="47" hidden="1" customWidth="1"/>
    <col min="10" max="10" width="14.83203125" hidden="1" customWidth="1"/>
    <col min="11" max="11" width="16.33203125" style="47" customWidth="1"/>
    <col min="12" max="13" width="19.5" customWidth="1"/>
  </cols>
  <sheetData>
    <row r="2" spans="2:13" ht="17" thickBot="1" x14ac:dyDescent="0.25"/>
    <row r="3" spans="2:13" ht="66" customHeight="1" thickBot="1" x14ac:dyDescent="0.25">
      <c r="B3" s="180" t="s">
        <v>0</v>
      </c>
      <c r="C3" s="181"/>
      <c r="D3" s="1" t="s">
        <v>1</v>
      </c>
      <c r="E3" s="2" t="s">
        <v>2</v>
      </c>
      <c r="F3" s="3" t="s">
        <v>3</v>
      </c>
      <c r="G3" s="8" t="s">
        <v>114</v>
      </c>
      <c r="H3" s="69" t="s">
        <v>253</v>
      </c>
      <c r="I3" s="69" t="s">
        <v>260</v>
      </c>
      <c r="J3" s="77" t="s">
        <v>262</v>
      </c>
      <c r="K3" s="80" t="s">
        <v>278</v>
      </c>
      <c r="L3" s="85" t="s">
        <v>279</v>
      </c>
      <c r="M3" s="125" t="s">
        <v>280</v>
      </c>
    </row>
    <row r="4" spans="2:13" ht="30" customHeight="1" thickBot="1" x14ac:dyDescent="0.25">
      <c r="B4" s="12" t="s">
        <v>4</v>
      </c>
      <c r="C4" s="13" t="s">
        <v>5</v>
      </c>
      <c r="D4" s="182" t="s">
        <v>6</v>
      </c>
      <c r="E4" s="4"/>
      <c r="F4" s="5"/>
      <c r="H4" s="67"/>
      <c r="I4" s="68"/>
      <c r="J4" s="78"/>
      <c r="K4" s="81"/>
      <c r="L4" s="86"/>
      <c r="M4" s="86"/>
    </row>
    <row r="5" spans="2:13" ht="40" customHeight="1" thickBot="1" x14ac:dyDescent="0.25">
      <c r="B5" s="12" t="s">
        <v>7</v>
      </c>
      <c r="C5" s="13" t="s">
        <v>8</v>
      </c>
      <c r="D5" s="183"/>
      <c r="E5" s="4"/>
      <c r="F5" s="5"/>
      <c r="H5" s="66"/>
      <c r="I5" s="71"/>
      <c r="J5" s="78"/>
      <c r="K5" s="81"/>
      <c r="L5" s="86"/>
      <c r="M5" s="86"/>
    </row>
    <row r="6" spans="2:13" s="10" customFormat="1" ht="40" customHeight="1" thickBot="1" x14ac:dyDescent="0.25">
      <c r="B6" s="12" t="s">
        <v>9</v>
      </c>
      <c r="C6" s="13" t="s">
        <v>10</v>
      </c>
      <c r="D6" s="178" t="s">
        <v>11</v>
      </c>
      <c r="E6" s="9">
        <v>3002.5907624999991</v>
      </c>
      <c r="F6" s="7">
        <f>E6*1.005</f>
        <v>3017.6037163124988</v>
      </c>
      <c r="G6" s="9">
        <f>F6*1.006</f>
        <v>3035.7093386103738</v>
      </c>
      <c r="H6" s="65">
        <v>3102.8592291804352</v>
      </c>
      <c r="I6" s="64">
        <f>H6*1.01</f>
        <v>3133.8878214722395</v>
      </c>
      <c r="J6" s="73">
        <f>I6*1.015</f>
        <v>3180.8961387943227</v>
      </c>
      <c r="K6" s="76">
        <f>J6*1.01</f>
        <v>3212.7051001822661</v>
      </c>
      <c r="L6" s="87"/>
      <c r="M6" s="86"/>
    </row>
    <row r="7" spans="2:13" ht="40" customHeight="1" thickBot="1" x14ac:dyDescent="0.25">
      <c r="B7" s="12" t="s">
        <v>12</v>
      </c>
      <c r="C7" s="13" t="s">
        <v>13</v>
      </c>
      <c r="D7" s="178"/>
      <c r="E7" s="6">
        <v>3002.5907624999991</v>
      </c>
      <c r="F7" s="7">
        <f t="shared" ref="F7:F63" si="0">E7*1.005</f>
        <v>3017.6037163124988</v>
      </c>
      <c r="G7" s="9">
        <f t="shared" ref="G7:G34" si="1">F7*1.006</f>
        <v>3035.7093386103738</v>
      </c>
      <c r="H7" s="64">
        <v>3102.8592291804352</v>
      </c>
      <c r="I7" s="64">
        <f t="shared" ref="I7:I63" si="2">H7*1.01</f>
        <v>3133.8878214722395</v>
      </c>
      <c r="J7" s="73">
        <f t="shared" ref="J7:J63" si="3">I7*1.015</f>
        <v>3180.8961387943227</v>
      </c>
      <c r="K7" s="76">
        <f t="shared" ref="K7:K63" si="4">J7*1.01</f>
        <v>3212.7051001822661</v>
      </c>
      <c r="L7" s="86"/>
      <c r="M7" s="86"/>
    </row>
    <row r="8" spans="2:13" ht="40" customHeight="1" thickBot="1" x14ac:dyDescent="0.25">
      <c r="B8" s="12" t="s">
        <v>14</v>
      </c>
      <c r="C8" s="13" t="s">
        <v>15</v>
      </c>
      <c r="D8" s="178"/>
      <c r="E8" s="6">
        <v>3002.5907624999991</v>
      </c>
      <c r="F8" s="7">
        <f t="shared" si="0"/>
        <v>3017.6037163124988</v>
      </c>
      <c r="G8" s="9">
        <f t="shared" si="1"/>
        <v>3035.7093386103738</v>
      </c>
      <c r="H8" s="64">
        <v>3102.8592291804352</v>
      </c>
      <c r="I8" s="64">
        <f t="shared" si="2"/>
        <v>3133.8878214722395</v>
      </c>
      <c r="J8" s="73">
        <f t="shared" si="3"/>
        <v>3180.8961387943227</v>
      </c>
      <c r="K8" s="76">
        <f t="shared" si="4"/>
        <v>3212.7051001822661</v>
      </c>
      <c r="L8" s="86"/>
      <c r="M8" s="86"/>
    </row>
    <row r="9" spans="2:13" ht="40" customHeight="1" thickBot="1" x14ac:dyDescent="0.25">
      <c r="B9" s="12" t="s">
        <v>16</v>
      </c>
      <c r="C9" s="13" t="s">
        <v>17</v>
      </c>
      <c r="D9" s="178"/>
      <c r="E9" s="6">
        <v>3002.5907624999991</v>
      </c>
      <c r="F9" s="7">
        <f t="shared" si="0"/>
        <v>3017.6037163124988</v>
      </c>
      <c r="G9" s="9">
        <f t="shared" si="1"/>
        <v>3035.7093386103738</v>
      </c>
      <c r="H9" s="64">
        <v>3102.8592291804352</v>
      </c>
      <c r="I9" s="64">
        <f t="shared" si="2"/>
        <v>3133.8878214722395</v>
      </c>
      <c r="J9" s="73">
        <f t="shared" si="3"/>
        <v>3180.8961387943227</v>
      </c>
      <c r="K9" s="76">
        <f t="shared" si="4"/>
        <v>3212.7051001822661</v>
      </c>
      <c r="L9" s="86"/>
      <c r="M9" s="86"/>
    </row>
    <row r="10" spans="2:13" ht="40" customHeight="1" thickBot="1" x14ac:dyDescent="0.25">
      <c r="B10" s="12" t="s">
        <v>18</v>
      </c>
      <c r="C10" s="13" t="s">
        <v>19</v>
      </c>
      <c r="D10" s="178"/>
      <c r="E10" s="6">
        <v>3002.5907624999991</v>
      </c>
      <c r="F10" s="7">
        <f t="shared" si="0"/>
        <v>3017.6037163124988</v>
      </c>
      <c r="G10" s="9">
        <f t="shared" si="1"/>
        <v>3035.7093386103738</v>
      </c>
      <c r="H10" s="64">
        <v>3102.8592291804352</v>
      </c>
      <c r="I10" s="64">
        <f t="shared" si="2"/>
        <v>3133.8878214722395</v>
      </c>
      <c r="J10" s="73">
        <f t="shared" si="3"/>
        <v>3180.8961387943227</v>
      </c>
      <c r="K10" s="76">
        <f t="shared" si="4"/>
        <v>3212.7051001822661</v>
      </c>
      <c r="L10" s="86"/>
      <c r="M10" s="86"/>
    </row>
    <row r="11" spans="2:13" ht="40" customHeight="1" thickBot="1" x14ac:dyDescent="0.25">
      <c r="B11" s="12" t="s">
        <v>20</v>
      </c>
      <c r="C11" s="13" t="s">
        <v>21</v>
      </c>
      <c r="D11" s="178"/>
      <c r="E11" s="6">
        <v>3002.5907624999991</v>
      </c>
      <c r="F11" s="7">
        <f t="shared" si="0"/>
        <v>3017.6037163124988</v>
      </c>
      <c r="G11" s="9">
        <f t="shared" si="1"/>
        <v>3035.7093386103738</v>
      </c>
      <c r="H11" s="64">
        <v>3102.8592291804352</v>
      </c>
      <c r="I11" s="64">
        <f t="shared" si="2"/>
        <v>3133.8878214722395</v>
      </c>
      <c r="J11" s="73">
        <f t="shared" si="3"/>
        <v>3180.8961387943227</v>
      </c>
      <c r="K11" s="76">
        <f t="shared" si="4"/>
        <v>3212.7051001822661</v>
      </c>
      <c r="L11" s="86"/>
      <c r="M11" s="86"/>
    </row>
    <row r="12" spans="2:13" ht="40" customHeight="1" thickBot="1" x14ac:dyDescent="0.25">
      <c r="B12" s="12" t="s">
        <v>22</v>
      </c>
      <c r="C12" s="13" t="s">
        <v>23</v>
      </c>
      <c r="D12" s="178"/>
      <c r="E12" s="6">
        <v>3002.5907624999991</v>
      </c>
      <c r="F12" s="7">
        <f t="shared" si="0"/>
        <v>3017.6037163124988</v>
      </c>
      <c r="G12" s="9">
        <f t="shared" si="1"/>
        <v>3035.7093386103738</v>
      </c>
      <c r="H12" s="64">
        <v>3102.8592291804352</v>
      </c>
      <c r="I12" s="64">
        <f t="shared" si="2"/>
        <v>3133.8878214722395</v>
      </c>
      <c r="J12" s="73">
        <f t="shared" si="3"/>
        <v>3180.8961387943227</v>
      </c>
      <c r="K12" s="76">
        <f t="shared" si="4"/>
        <v>3212.7051001822661</v>
      </c>
      <c r="L12" s="86"/>
      <c r="M12" s="86"/>
    </row>
    <row r="13" spans="2:13" ht="40" customHeight="1" thickBot="1" x14ac:dyDescent="0.25">
      <c r="B13" s="12" t="s">
        <v>24</v>
      </c>
      <c r="C13" s="13" t="s">
        <v>25</v>
      </c>
      <c r="D13" s="178"/>
      <c r="E13" s="6">
        <v>3002.5907624999991</v>
      </c>
      <c r="F13" s="7">
        <f t="shared" si="0"/>
        <v>3017.6037163124988</v>
      </c>
      <c r="G13" s="9">
        <f t="shared" si="1"/>
        <v>3035.7093386103738</v>
      </c>
      <c r="H13" s="64">
        <v>3102.8592291804352</v>
      </c>
      <c r="I13" s="64">
        <f t="shared" si="2"/>
        <v>3133.8878214722395</v>
      </c>
      <c r="J13" s="73">
        <f t="shared" si="3"/>
        <v>3180.8961387943227</v>
      </c>
      <c r="K13" s="76">
        <f t="shared" si="4"/>
        <v>3212.7051001822661</v>
      </c>
      <c r="L13" s="86"/>
      <c r="M13" s="86"/>
    </row>
    <row r="14" spans="2:13" ht="40" customHeight="1" thickBot="1" x14ac:dyDescent="0.25">
      <c r="B14" s="12" t="s">
        <v>26</v>
      </c>
      <c r="C14" s="13" t="s">
        <v>27</v>
      </c>
      <c r="D14" s="178"/>
      <c r="E14" s="6">
        <v>3002.5907624999991</v>
      </c>
      <c r="F14" s="7">
        <f t="shared" si="0"/>
        <v>3017.6037163124988</v>
      </c>
      <c r="G14" s="9">
        <f t="shared" si="1"/>
        <v>3035.7093386103738</v>
      </c>
      <c r="H14" s="64">
        <v>3102.8592291804352</v>
      </c>
      <c r="I14" s="64">
        <f t="shared" si="2"/>
        <v>3133.8878214722395</v>
      </c>
      <c r="J14" s="73">
        <f t="shared" si="3"/>
        <v>3180.8961387943227</v>
      </c>
      <c r="K14" s="76">
        <f t="shared" si="4"/>
        <v>3212.7051001822661</v>
      </c>
      <c r="L14" s="86"/>
      <c r="M14" s="86"/>
    </row>
    <row r="15" spans="2:13" ht="40" customHeight="1" thickBot="1" x14ac:dyDescent="0.25">
      <c r="B15" s="12" t="s">
        <v>28</v>
      </c>
      <c r="C15" s="13" t="s">
        <v>29</v>
      </c>
      <c r="D15" s="178"/>
      <c r="E15" s="6">
        <v>3002.5907624999991</v>
      </c>
      <c r="F15" s="7">
        <f t="shared" si="0"/>
        <v>3017.6037163124988</v>
      </c>
      <c r="G15" s="9">
        <f t="shared" si="1"/>
        <v>3035.7093386103738</v>
      </c>
      <c r="H15" s="64">
        <v>3102.8592291804352</v>
      </c>
      <c r="I15" s="64">
        <f t="shared" si="2"/>
        <v>3133.8878214722395</v>
      </c>
      <c r="J15" s="73">
        <f t="shared" si="3"/>
        <v>3180.8961387943227</v>
      </c>
      <c r="K15" s="76">
        <f t="shared" si="4"/>
        <v>3212.7051001822661</v>
      </c>
      <c r="L15" s="86"/>
      <c r="M15" s="86"/>
    </row>
    <row r="16" spans="2:13" ht="40" customHeight="1" thickBot="1" x14ac:dyDescent="0.25">
      <c r="B16" s="12" t="s">
        <v>30</v>
      </c>
      <c r="C16" s="13" t="s">
        <v>31</v>
      </c>
      <c r="D16" s="178"/>
      <c r="E16" s="6">
        <v>3002.5907624999991</v>
      </c>
      <c r="F16" s="7">
        <f t="shared" si="0"/>
        <v>3017.6037163124988</v>
      </c>
      <c r="G16" s="9">
        <f t="shared" si="1"/>
        <v>3035.7093386103738</v>
      </c>
      <c r="H16" s="64">
        <v>3102.8592291804352</v>
      </c>
      <c r="I16" s="64">
        <f t="shared" si="2"/>
        <v>3133.8878214722395</v>
      </c>
      <c r="J16" s="73">
        <f t="shared" si="3"/>
        <v>3180.8961387943227</v>
      </c>
      <c r="K16" s="76">
        <f t="shared" si="4"/>
        <v>3212.7051001822661</v>
      </c>
      <c r="L16" s="86"/>
      <c r="M16" s="86"/>
    </row>
    <row r="17" spans="2:13" ht="40" customHeight="1" thickBot="1" x14ac:dyDescent="0.25">
      <c r="B17" s="12" t="s">
        <v>32</v>
      </c>
      <c r="C17" s="13" t="s">
        <v>33</v>
      </c>
      <c r="D17" s="178"/>
      <c r="E17" s="6">
        <v>3002.5907624999991</v>
      </c>
      <c r="F17" s="7">
        <f t="shared" si="0"/>
        <v>3017.6037163124988</v>
      </c>
      <c r="G17" s="9">
        <f t="shared" si="1"/>
        <v>3035.7093386103738</v>
      </c>
      <c r="H17" s="64">
        <v>3102.8592291804352</v>
      </c>
      <c r="I17" s="64">
        <f t="shared" si="2"/>
        <v>3133.8878214722395</v>
      </c>
      <c r="J17" s="73">
        <f t="shared" si="3"/>
        <v>3180.8961387943227</v>
      </c>
      <c r="K17" s="76">
        <f t="shared" si="4"/>
        <v>3212.7051001822661</v>
      </c>
      <c r="L17" s="86"/>
      <c r="M17" s="86"/>
    </row>
    <row r="18" spans="2:13" ht="40" customHeight="1" thickBot="1" x14ac:dyDescent="0.25">
      <c r="B18" s="12" t="s">
        <v>34</v>
      </c>
      <c r="C18" s="13" t="s">
        <v>35</v>
      </c>
      <c r="D18" s="178"/>
      <c r="E18" s="6">
        <v>3002.5907624999991</v>
      </c>
      <c r="F18" s="7">
        <f t="shared" si="0"/>
        <v>3017.6037163124988</v>
      </c>
      <c r="G18" s="9">
        <f t="shared" si="1"/>
        <v>3035.7093386103738</v>
      </c>
      <c r="H18" s="64">
        <v>3102.8592291804352</v>
      </c>
      <c r="I18" s="64">
        <f t="shared" si="2"/>
        <v>3133.8878214722395</v>
      </c>
      <c r="J18" s="73">
        <f t="shared" si="3"/>
        <v>3180.8961387943227</v>
      </c>
      <c r="K18" s="76">
        <f t="shared" si="4"/>
        <v>3212.7051001822661</v>
      </c>
      <c r="L18" s="86"/>
      <c r="M18" s="86"/>
    </row>
    <row r="19" spans="2:13" ht="40" customHeight="1" thickBot="1" x14ac:dyDescent="0.25">
      <c r="B19" s="12" t="s">
        <v>36</v>
      </c>
      <c r="C19" s="13" t="s">
        <v>37</v>
      </c>
      <c r="D19" s="178"/>
      <c r="E19" s="6">
        <v>3002.5907624999991</v>
      </c>
      <c r="F19" s="7">
        <f t="shared" si="0"/>
        <v>3017.6037163124988</v>
      </c>
      <c r="G19" s="9">
        <f t="shared" si="1"/>
        <v>3035.7093386103738</v>
      </c>
      <c r="H19" s="64">
        <v>3102.8592291804352</v>
      </c>
      <c r="I19" s="64">
        <f t="shared" si="2"/>
        <v>3133.8878214722395</v>
      </c>
      <c r="J19" s="73">
        <f t="shared" si="3"/>
        <v>3180.8961387943227</v>
      </c>
      <c r="K19" s="76">
        <f t="shared" si="4"/>
        <v>3212.7051001822661</v>
      </c>
      <c r="L19" s="86"/>
      <c r="M19" s="86"/>
    </row>
    <row r="20" spans="2:13" ht="40" customHeight="1" thickBot="1" x14ac:dyDescent="0.25">
      <c r="B20" s="12" t="s">
        <v>38</v>
      </c>
      <c r="C20" s="13" t="s">
        <v>39</v>
      </c>
      <c r="D20" s="178"/>
      <c r="E20" s="6">
        <v>3002.5907624999991</v>
      </c>
      <c r="F20" s="7">
        <f t="shared" si="0"/>
        <v>3017.6037163124988</v>
      </c>
      <c r="G20" s="9">
        <f t="shared" si="1"/>
        <v>3035.7093386103738</v>
      </c>
      <c r="H20" s="64">
        <v>3102.8592291804352</v>
      </c>
      <c r="I20" s="64">
        <f t="shared" si="2"/>
        <v>3133.8878214722395</v>
      </c>
      <c r="J20" s="73">
        <f t="shared" si="3"/>
        <v>3180.8961387943227</v>
      </c>
      <c r="K20" s="76">
        <f t="shared" si="4"/>
        <v>3212.7051001822661</v>
      </c>
      <c r="L20" s="86"/>
      <c r="M20" s="86"/>
    </row>
    <row r="21" spans="2:13" ht="40" customHeight="1" thickBot="1" x14ac:dyDescent="0.25">
      <c r="B21" s="12" t="s">
        <v>40</v>
      </c>
      <c r="C21" s="13" t="s">
        <v>41</v>
      </c>
      <c r="D21" s="178"/>
      <c r="E21" s="6">
        <v>3002.5907624999991</v>
      </c>
      <c r="F21" s="7">
        <f t="shared" si="0"/>
        <v>3017.6037163124988</v>
      </c>
      <c r="G21" s="9">
        <f t="shared" si="1"/>
        <v>3035.7093386103738</v>
      </c>
      <c r="H21" s="64">
        <v>3102.8592291804352</v>
      </c>
      <c r="I21" s="64">
        <f t="shared" si="2"/>
        <v>3133.8878214722395</v>
      </c>
      <c r="J21" s="73">
        <f t="shared" si="3"/>
        <v>3180.8961387943227</v>
      </c>
      <c r="K21" s="76">
        <f t="shared" si="4"/>
        <v>3212.7051001822661</v>
      </c>
      <c r="L21" s="86"/>
      <c r="M21" s="86"/>
    </row>
    <row r="22" spans="2:13" ht="40" customHeight="1" thickBot="1" x14ac:dyDescent="0.25">
      <c r="B22" s="12" t="s">
        <v>42</v>
      </c>
      <c r="C22" s="13" t="s">
        <v>43</v>
      </c>
      <c r="D22" s="178"/>
      <c r="E22" s="6">
        <v>3002.5907624999991</v>
      </c>
      <c r="F22" s="7">
        <f t="shared" si="0"/>
        <v>3017.6037163124988</v>
      </c>
      <c r="G22" s="9">
        <f t="shared" si="1"/>
        <v>3035.7093386103738</v>
      </c>
      <c r="H22" s="64">
        <v>3102.8592291804352</v>
      </c>
      <c r="I22" s="64">
        <f t="shared" si="2"/>
        <v>3133.8878214722395</v>
      </c>
      <c r="J22" s="73">
        <f t="shared" si="3"/>
        <v>3180.8961387943227</v>
      </c>
      <c r="K22" s="76">
        <f t="shared" si="4"/>
        <v>3212.7051001822661</v>
      </c>
      <c r="L22" s="86"/>
      <c r="M22" s="86"/>
    </row>
    <row r="23" spans="2:13" ht="40" customHeight="1" thickBot="1" x14ac:dyDescent="0.25">
      <c r="B23" s="12" t="s">
        <v>44</v>
      </c>
      <c r="C23" s="13" t="s">
        <v>45</v>
      </c>
      <c r="D23" s="178"/>
      <c r="E23" s="6">
        <v>3002.5907624999991</v>
      </c>
      <c r="F23" s="7">
        <f t="shared" si="0"/>
        <v>3017.6037163124988</v>
      </c>
      <c r="G23" s="9">
        <f t="shared" si="1"/>
        <v>3035.7093386103738</v>
      </c>
      <c r="H23" s="64">
        <v>3102.8592291804352</v>
      </c>
      <c r="I23" s="64">
        <f t="shared" si="2"/>
        <v>3133.8878214722395</v>
      </c>
      <c r="J23" s="73">
        <f t="shared" si="3"/>
        <v>3180.8961387943227</v>
      </c>
      <c r="K23" s="76">
        <f t="shared" si="4"/>
        <v>3212.7051001822661</v>
      </c>
      <c r="L23" s="86"/>
      <c r="M23" s="86"/>
    </row>
    <row r="24" spans="2:13" ht="40" customHeight="1" thickBot="1" x14ac:dyDescent="0.25">
      <c r="B24" s="12" t="s">
        <v>46</v>
      </c>
      <c r="C24" s="13" t="s">
        <v>46</v>
      </c>
      <c r="D24" s="178" t="s">
        <v>47</v>
      </c>
      <c r="E24" s="6">
        <v>2536.6715062499989</v>
      </c>
      <c r="F24" s="7">
        <f t="shared" si="0"/>
        <v>2549.3548637812487</v>
      </c>
      <c r="G24" s="9">
        <f t="shared" si="1"/>
        <v>2564.650992963936</v>
      </c>
      <c r="H24" s="64">
        <v>2621.3810729282986</v>
      </c>
      <c r="I24" s="64">
        <f t="shared" si="2"/>
        <v>2647.5948836575817</v>
      </c>
      <c r="J24" s="73">
        <f t="shared" si="3"/>
        <v>2687.3088069124451</v>
      </c>
      <c r="K24" s="76">
        <f t="shared" si="4"/>
        <v>2714.1818949815697</v>
      </c>
      <c r="L24" s="86"/>
      <c r="M24" s="86"/>
    </row>
    <row r="25" spans="2:13" ht="40" customHeight="1" thickBot="1" x14ac:dyDescent="0.25">
      <c r="B25" s="12" t="s">
        <v>48</v>
      </c>
      <c r="C25" s="13" t="s">
        <v>48</v>
      </c>
      <c r="D25" s="178"/>
      <c r="E25" s="6">
        <v>2536.6715062499989</v>
      </c>
      <c r="F25" s="7">
        <f t="shared" si="0"/>
        <v>2549.3548637812487</v>
      </c>
      <c r="G25" s="9">
        <f t="shared" si="1"/>
        <v>2564.650992963936</v>
      </c>
      <c r="H25" s="64">
        <v>2621.3810729282986</v>
      </c>
      <c r="I25" s="64">
        <f t="shared" si="2"/>
        <v>2647.5948836575817</v>
      </c>
      <c r="J25" s="73">
        <f t="shared" si="3"/>
        <v>2687.3088069124451</v>
      </c>
      <c r="K25" s="76">
        <f t="shared" si="4"/>
        <v>2714.1818949815697</v>
      </c>
      <c r="L25" s="86"/>
      <c r="M25" s="86"/>
    </row>
    <row r="26" spans="2:13" ht="40" customHeight="1" thickBot="1" x14ac:dyDescent="0.25">
      <c r="B26" s="12" t="s">
        <v>49</v>
      </c>
      <c r="C26" s="13" t="s">
        <v>49</v>
      </c>
      <c r="D26" s="178"/>
      <c r="E26" s="6">
        <v>2536.6715062499989</v>
      </c>
      <c r="F26" s="7">
        <f t="shared" si="0"/>
        <v>2549.3548637812487</v>
      </c>
      <c r="G26" s="9">
        <f t="shared" si="1"/>
        <v>2564.650992963936</v>
      </c>
      <c r="H26" s="64">
        <v>2621.3810729282986</v>
      </c>
      <c r="I26" s="64">
        <f t="shared" si="2"/>
        <v>2647.5948836575817</v>
      </c>
      <c r="J26" s="73">
        <f t="shared" si="3"/>
        <v>2687.3088069124451</v>
      </c>
      <c r="K26" s="76">
        <f t="shared" si="4"/>
        <v>2714.1818949815697</v>
      </c>
      <c r="L26" s="86"/>
      <c r="M26" s="86"/>
    </row>
    <row r="27" spans="2:13" ht="40" customHeight="1" thickBot="1" x14ac:dyDescent="0.25">
      <c r="B27" s="12" t="s">
        <v>50</v>
      </c>
      <c r="C27" s="13" t="s">
        <v>50</v>
      </c>
      <c r="D27" s="178"/>
      <c r="E27" s="6">
        <v>2536.6715062499989</v>
      </c>
      <c r="F27" s="7">
        <f t="shared" si="0"/>
        <v>2549.3548637812487</v>
      </c>
      <c r="G27" s="9">
        <f t="shared" si="1"/>
        <v>2564.650992963936</v>
      </c>
      <c r="H27" s="64">
        <v>2621.3810729282986</v>
      </c>
      <c r="I27" s="64">
        <f t="shared" si="2"/>
        <v>2647.5948836575817</v>
      </c>
      <c r="J27" s="73">
        <f t="shared" si="3"/>
        <v>2687.3088069124451</v>
      </c>
      <c r="K27" s="76">
        <f t="shared" si="4"/>
        <v>2714.1818949815697</v>
      </c>
      <c r="L27" s="86"/>
      <c r="M27" s="86"/>
    </row>
    <row r="28" spans="2:13" ht="40" customHeight="1" thickBot="1" x14ac:dyDescent="0.25">
      <c r="B28" s="12" t="s">
        <v>51</v>
      </c>
      <c r="C28" s="13" t="s">
        <v>51</v>
      </c>
      <c r="D28" s="178"/>
      <c r="E28" s="6">
        <v>2536.6715062499989</v>
      </c>
      <c r="F28" s="7">
        <f t="shared" si="0"/>
        <v>2549.3548637812487</v>
      </c>
      <c r="G28" s="9">
        <f t="shared" si="1"/>
        <v>2564.650992963936</v>
      </c>
      <c r="H28" s="64">
        <v>2621.3810729282986</v>
      </c>
      <c r="I28" s="64">
        <f t="shared" si="2"/>
        <v>2647.5948836575817</v>
      </c>
      <c r="J28" s="73">
        <f t="shared" si="3"/>
        <v>2687.3088069124451</v>
      </c>
      <c r="K28" s="76">
        <f t="shared" si="4"/>
        <v>2714.1818949815697</v>
      </c>
      <c r="L28" s="86"/>
      <c r="M28" s="86"/>
    </row>
    <row r="29" spans="2:13" ht="40" customHeight="1" thickBot="1" x14ac:dyDescent="0.25">
      <c r="B29" s="12" t="s">
        <v>52</v>
      </c>
      <c r="C29" s="13" t="s">
        <v>52</v>
      </c>
      <c r="D29" s="178"/>
      <c r="E29" s="6">
        <v>2536.6715062499989</v>
      </c>
      <c r="F29" s="7">
        <f t="shared" si="0"/>
        <v>2549.3548637812487</v>
      </c>
      <c r="G29" s="9">
        <f t="shared" si="1"/>
        <v>2564.650992963936</v>
      </c>
      <c r="H29" s="64">
        <v>2621.3810729282986</v>
      </c>
      <c r="I29" s="64">
        <f t="shared" si="2"/>
        <v>2647.5948836575817</v>
      </c>
      <c r="J29" s="73">
        <f t="shared" si="3"/>
        <v>2687.3088069124451</v>
      </c>
      <c r="K29" s="76">
        <f t="shared" si="4"/>
        <v>2714.1818949815697</v>
      </c>
      <c r="L29" s="86"/>
      <c r="M29" s="86"/>
    </row>
    <row r="30" spans="2:13" ht="40" customHeight="1" thickBot="1" x14ac:dyDescent="0.25">
      <c r="B30" s="12" t="s">
        <v>53</v>
      </c>
      <c r="C30" s="13" t="s">
        <v>53</v>
      </c>
      <c r="D30" s="178"/>
      <c r="E30" s="6">
        <v>2536.6715062499989</v>
      </c>
      <c r="F30" s="7">
        <f t="shared" si="0"/>
        <v>2549.3548637812487</v>
      </c>
      <c r="G30" s="9">
        <f t="shared" si="1"/>
        <v>2564.650992963936</v>
      </c>
      <c r="H30" s="64">
        <v>2621.3810729282986</v>
      </c>
      <c r="I30" s="64">
        <f t="shared" si="2"/>
        <v>2647.5948836575817</v>
      </c>
      <c r="J30" s="73">
        <f t="shared" si="3"/>
        <v>2687.3088069124451</v>
      </c>
      <c r="K30" s="76">
        <f t="shared" si="4"/>
        <v>2714.1818949815697</v>
      </c>
      <c r="L30" s="86"/>
      <c r="M30" s="86"/>
    </row>
    <row r="31" spans="2:13" ht="40" customHeight="1" thickBot="1" x14ac:dyDescent="0.25">
      <c r="B31" s="12" t="s">
        <v>54</v>
      </c>
      <c r="C31" s="13" t="s">
        <v>55</v>
      </c>
      <c r="D31" s="178"/>
      <c r="E31" s="6">
        <v>2536.6715062499989</v>
      </c>
      <c r="F31" s="7">
        <f t="shared" si="0"/>
        <v>2549.3548637812487</v>
      </c>
      <c r="G31" s="9">
        <f t="shared" si="1"/>
        <v>2564.650992963936</v>
      </c>
      <c r="H31" s="64">
        <v>2621.3810729282986</v>
      </c>
      <c r="I31" s="64">
        <f t="shared" si="2"/>
        <v>2647.5948836575817</v>
      </c>
      <c r="J31" s="73">
        <f t="shared" si="3"/>
        <v>2687.3088069124451</v>
      </c>
      <c r="K31" s="76">
        <f t="shared" si="4"/>
        <v>2714.1818949815697</v>
      </c>
      <c r="L31" s="86"/>
      <c r="M31" s="86"/>
    </row>
    <row r="32" spans="2:13" ht="40" customHeight="1" thickBot="1" x14ac:dyDescent="0.25">
      <c r="B32" s="12" t="s">
        <v>56</v>
      </c>
      <c r="C32" s="13" t="s">
        <v>56</v>
      </c>
      <c r="D32" s="178"/>
      <c r="E32" s="6">
        <v>2536.6715062499989</v>
      </c>
      <c r="F32" s="7">
        <f t="shared" si="0"/>
        <v>2549.3548637812487</v>
      </c>
      <c r="G32" s="9">
        <f t="shared" si="1"/>
        <v>2564.650992963936</v>
      </c>
      <c r="H32" s="64">
        <v>2621.3810729282986</v>
      </c>
      <c r="I32" s="64">
        <f t="shared" si="2"/>
        <v>2647.5948836575817</v>
      </c>
      <c r="J32" s="73">
        <f t="shared" si="3"/>
        <v>2687.3088069124451</v>
      </c>
      <c r="K32" s="76">
        <f t="shared" si="4"/>
        <v>2714.1818949815697</v>
      </c>
      <c r="L32" s="86"/>
      <c r="M32" s="86"/>
    </row>
    <row r="33" spans="2:13" ht="40" customHeight="1" thickBot="1" x14ac:dyDescent="0.25">
      <c r="B33" s="12" t="s">
        <v>57</v>
      </c>
      <c r="C33" s="13" t="s">
        <v>57</v>
      </c>
      <c r="D33" s="178"/>
      <c r="E33" s="6">
        <v>2536.6715062499989</v>
      </c>
      <c r="F33" s="7">
        <f t="shared" si="0"/>
        <v>2549.3548637812487</v>
      </c>
      <c r="G33" s="9">
        <f t="shared" si="1"/>
        <v>2564.650992963936</v>
      </c>
      <c r="H33" s="64">
        <v>2621.3810729282986</v>
      </c>
      <c r="I33" s="64">
        <f t="shared" si="2"/>
        <v>2647.5948836575817</v>
      </c>
      <c r="J33" s="73">
        <f t="shared" si="3"/>
        <v>2687.3088069124451</v>
      </c>
      <c r="K33" s="76">
        <f t="shared" si="4"/>
        <v>2714.1818949815697</v>
      </c>
      <c r="L33" s="86"/>
      <c r="M33" s="86"/>
    </row>
    <row r="34" spans="2:13" ht="40" customHeight="1" thickBot="1" x14ac:dyDescent="0.25">
      <c r="B34" s="12" t="s">
        <v>58</v>
      </c>
      <c r="C34" s="13" t="s">
        <v>59</v>
      </c>
      <c r="D34" s="178"/>
      <c r="E34" s="6">
        <v>2536.6715062499989</v>
      </c>
      <c r="F34" s="7">
        <f t="shared" si="0"/>
        <v>2549.3548637812487</v>
      </c>
      <c r="G34" s="9">
        <f t="shared" si="1"/>
        <v>2564.650992963936</v>
      </c>
      <c r="H34" s="64">
        <v>2621.3810729282986</v>
      </c>
      <c r="I34" s="64">
        <f t="shared" si="2"/>
        <v>2647.5948836575817</v>
      </c>
      <c r="J34" s="73">
        <f t="shared" si="3"/>
        <v>2687.3088069124451</v>
      </c>
      <c r="K34" s="76">
        <f t="shared" si="4"/>
        <v>2714.1818949815697</v>
      </c>
      <c r="L34" s="86"/>
      <c r="M34" s="86"/>
    </row>
    <row r="35" spans="2:13" ht="40" customHeight="1" thickBot="1" x14ac:dyDescent="0.25">
      <c r="B35" s="12" t="s">
        <v>60</v>
      </c>
      <c r="C35" s="13" t="s">
        <v>60</v>
      </c>
      <c r="D35" s="178" t="s">
        <v>61</v>
      </c>
      <c r="E35" s="6">
        <v>2226.0586687499995</v>
      </c>
      <c r="F35" s="7">
        <f t="shared" si="0"/>
        <v>2237.1889620937491</v>
      </c>
      <c r="G35" s="9">
        <f>F35*1.015</f>
        <v>2270.7467965251549</v>
      </c>
      <c r="H35" s="64">
        <v>2320.9757156642913</v>
      </c>
      <c r="I35" s="64">
        <f t="shared" si="2"/>
        <v>2344.1854728209341</v>
      </c>
      <c r="J35" s="73">
        <f t="shared" si="3"/>
        <v>2379.3482549132477</v>
      </c>
      <c r="K35" s="76">
        <f t="shared" si="4"/>
        <v>2403.1417374623802</v>
      </c>
      <c r="L35" s="86"/>
      <c r="M35" s="86"/>
    </row>
    <row r="36" spans="2:13" ht="40" customHeight="1" thickBot="1" x14ac:dyDescent="0.25">
      <c r="B36" s="12" t="s">
        <v>62</v>
      </c>
      <c r="C36" s="13" t="s">
        <v>62</v>
      </c>
      <c r="D36" s="178"/>
      <c r="E36" s="6">
        <v>2226.0586687499995</v>
      </c>
      <c r="F36" s="7">
        <f t="shared" si="0"/>
        <v>2237.1889620937491</v>
      </c>
      <c r="G36" s="9">
        <f t="shared" ref="G36:G48" si="5">F36*1.015</f>
        <v>2270.7467965251549</v>
      </c>
      <c r="H36" s="64">
        <v>2320.9757156642913</v>
      </c>
      <c r="I36" s="64">
        <f t="shared" si="2"/>
        <v>2344.1854728209341</v>
      </c>
      <c r="J36" s="73">
        <f t="shared" si="3"/>
        <v>2379.3482549132477</v>
      </c>
      <c r="K36" s="76">
        <f t="shared" si="4"/>
        <v>2403.1417374623802</v>
      </c>
      <c r="L36" s="86"/>
      <c r="M36" s="86"/>
    </row>
    <row r="37" spans="2:13" ht="40" customHeight="1" thickBot="1" x14ac:dyDescent="0.25">
      <c r="B37" s="12" t="s">
        <v>63</v>
      </c>
      <c r="C37" s="13" t="s">
        <v>63</v>
      </c>
      <c r="D37" s="178"/>
      <c r="E37" s="6">
        <v>2226.0586687499995</v>
      </c>
      <c r="F37" s="7">
        <f t="shared" si="0"/>
        <v>2237.1889620937491</v>
      </c>
      <c r="G37" s="9">
        <f t="shared" si="5"/>
        <v>2270.7467965251549</v>
      </c>
      <c r="H37" s="64">
        <v>2320.9757156642913</v>
      </c>
      <c r="I37" s="64">
        <f t="shared" si="2"/>
        <v>2344.1854728209341</v>
      </c>
      <c r="J37" s="73">
        <f t="shared" si="3"/>
        <v>2379.3482549132477</v>
      </c>
      <c r="K37" s="76">
        <f t="shared" si="4"/>
        <v>2403.1417374623802</v>
      </c>
      <c r="L37" s="86"/>
      <c r="M37" s="86"/>
    </row>
    <row r="38" spans="2:13" ht="40" customHeight="1" thickBot="1" x14ac:dyDescent="0.25">
      <c r="B38" s="12" t="s">
        <v>64</v>
      </c>
      <c r="C38" s="13" t="s">
        <v>64</v>
      </c>
      <c r="D38" s="178"/>
      <c r="E38" s="6">
        <v>2226.0586687499995</v>
      </c>
      <c r="F38" s="7">
        <f t="shared" si="0"/>
        <v>2237.1889620937491</v>
      </c>
      <c r="G38" s="9">
        <f t="shared" si="5"/>
        <v>2270.7467965251549</v>
      </c>
      <c r="H38" s="64">
        <v>2320.9757156642913</v>
      </c>
      <c r="I38" s="64">
        <f t="shared" si="2"/>
        <v>2344.1854728209341</v>
      </c>
      <c r="J38" s="73">
        <f t="shared" si="3"/>
        <v>2379.3482549132477</v>
      </c>
      <c r="K38" s="76">
        <f t="shared" si="4"/>
        <v>2403.1417374623802</v>
      </c>
      <c r="L38" s="86"/>
      <c r="M38" s="86"/>
    </row>
    <row r="39" spans="2:13" ht="40" customHeight="1" thickBot="1" x14ac:dyDescent="0.25">
      <c r="B39" s="12" t="s">
        <v>65</v>
      </c>
      <c r="C39" s="13" t="s">
        <v>66</v>
      </c>
      <c r="D39" s="178"/>
      <c r="E39" s="6">
        <v>2226.0586687499995</v>
      </c>
      <c r="F39" s="7">
        <f t="shared" si="0"/>
        <v>2237.1889620937491</v>
      </c>
      <c r="G39" s="9">
        <f t="shared" si="5"/>
        <v>2270.7467965251549</v>
      </c>
      <c r="H39" s="64">
        <v>2320.9757156642913</v>
      </c>
      <c r="I39" s="64">
        <f t="shared" si="2"/>
        <v>2344.1854728209341</v>
      </c>
      <c r="J39" s="73">
        <f t="shared" si="3"/>
        <v>2379.3482549132477</v>
      </c>
      <c r="K39" s="76">
        <f t="shared" si="4"/>
        <v>2403.1417374623802</v>
      </c>
      <c r="L39" s="86"/>
      <c r="M39" s="86"/>
    </row>
    <row r="40" spans="2:13" ht="40" customHeight="1" thickBot="1" x14ac:dyDescent="0.25">
      <c r="B40" s="12" t="s">
        <v>67</v>
      </c>
      <c r="C40" s="13" t="s">
        <v>68</v>
      </c>
      <c r="D40" s="178"/>
      <c r="E40" s="6">
        <v>2226.0586687499995</v>
      </c>
      <c r="F40" s="7">
        <f t="shared" si="0"/>
        <v>2237.1889620937491</v>
      </c>
      <c r="G40" s="9">
        <f t="shared" si="5"/>
        <v>2270.7467965251549</v>
      </c>
      <c r="H40" s="64">
        <v>2320.9757156642913</v>
      </c>
      <c r="I40" s="64">
        <f t="shared" si="2"/>
        <v>2344.1854728209341</v>
      </c>
      <c r="J40" s="73">
        <f t="shared" si="3"/>
        <v>2379.3482549132477</v>
      </c>
      <c r="K40" s="76">
        <f t="shared" si="4"/>
        <v>2403.1417374623802</v>
      </c>
      <c r="L40" s="86"/>
      <c r="M40" s="86"/>
    </row>
    <row r="41" spans="2:13" ht="40" customHeight="1" thickBot="1" x14ac:dyDescent="0.25">
      <c r="B41" s="12" t="s">
        <v>69</v>
      </c>
      <c r="C41" s="13" t="s">
        <v>70</v>
      </c>
      <c r="D41" s="178"/>
      <c r="E41" s="6">
        <v>2226.0586687499995</v>
      </c>
      <c r="F41" s="7">
        <f t="shared" si="0"/>
        <v>2237.1889620937491</v>
      </c>
      <c r="G41" s="9">
        <f t="shared" si="5"/>
        <v>2270.7467965251549</v>
      </c>
      <c r="H41" s="64">
        <v>2320.9757156642913</v>
      </c>
      <c r="I41" s="64">
        <f t="shared" si="2"/>
        <v>2344.1854728209341</v>
      </c>
      <c r="J41" s="73">
        <f t="shared" si="3"/>
        <v>2379.3482549132477</v>
      </c>
      <c r="K41" s="76">
        <f t="shared" si="4"/>
        <v>2403.1417374623802</v>
      </c>
      <c r="L41" s="86"/>
      <c r="M41" s="86"/>
    </row>
    <row r="42" spans="2:13" ht="40" customHeight="1" thickBot="1" x14ac:dyDescent="0.25">
      <c r="B42" s="12" t="s">
        <v>71</v>
      </c>
      <c r="C42" s="13" t="s">
        <v>72</v>
      </c>
      <c r="D42" s="178" t="s">
        <v>73</v>
      </c>
      <c r="E42" s="6">
        <v>2096.3539799999999</v>
      </c>
      <c r="F42" s="7">
        <f t="shared" si="0"/>
        <v>2106.8357498999994</v>
      </c>
      <c r="G42" s="9">
        <f t="shared" si="5"/>
        <v>2138.4382861484992</v>
      </c>
      <c r="H42" s="64">
        <v>2185.7405410381043</v>
      </c>
      <c r="I42" s="64">
        <f t="shared" si="2"/>
        <v>2207.5979464484853</v>
      </c>
      <c r="J42" s="73">
        <f t="shared" si="3"/>
        <v>2240.7119156452122</v>
      </c>
      <c r="K42" s="76">
        <f t="shared" si="4"/>
        <v>2263.1190348016644</v>
      </c>
      <c r="L42" s="86"/>
      <c r="M42" s="86"/>
    </row>
    <row r="43" spans="2:13" ht="40" customHeight="1" thickBot="1" x14ac:dyDescent="0.25">
      <c r="B43" s="12" t="s">
        <v>74</v>
      </c>
      <c r="C43" s="13" t="s">
        <v>75</v>
      </c>
      <c r="D43" s="178"/>
      <c r="E43" s="6">
        <v>2096.3539799999999</v>
      </c>
      <c r="F43" s="7">
        <f t="shared" si="0"/>
        <v>2106.8357498999994</v>
      </c>
      <c r="G43" s="9">
        <f t="shared" si="5"/>
        <v>2138.4382861484992</v>
      </c>
      <c r="H43" s="64">
        <v>2185.7405410381043</v>
      </c>
      <c r="I43" s="64">
        <f t="shared" si="2"/>
        <v>2207.5979464484853</v>
      </c>
      <c r="J43" s="73">
        <f t="shared" si="3"/>
        <v>2240.7119156452122</v>
      </c>
      <c r="K43" s="76">
        <f t="shared" si="4"/>
        <v>2263.1190348016644</v>
      </c>
      <c r="L43" s="86"/>
      <c r="M43" s="86"/>
    </row>
    <row r="44" spans="2:13" ht="40" customHeight="1" thickBot="1" x14ac:dyDescent="0.25">
      <c r="B44" s="12" t="s">
        <v>76</v>
      </c>
      <c r="C44" s="13" t="s">
        <v>77</v>
      </c>
      <c r="D44" s="178"/>
      <c r="E44" s="6">
        <v>2096.3539799999999</v>
      </c>
      <c r="F44" s="7">
        <f t="shared" si="0"/>
        <v>2106.8357498999994</v>
      </c>
      <c r="G44" s="9">
        <f t="shared" si="5"/>
        <v>2138.4382861484992</v>
      </c>
      <c r="H44" s="64">
        <v>2185.7405410381043</v>
      </c>
      <c r="I44" s="64">
        <f t="shared" si="2"/>
        <v>2207.5979464484853</v>
      </c>
      <c r="J44" s="73">
        <f t="shared" si="3"/>
        <v>2240.7119156452122</v>
      </c>
      <c r="K44" s="76">
        <f t="shared" si="4"/>
        <v>2263.1190348016644</v>
      </c>
      <c r="L44" s="86"/>
      <c r="M44" s="86"/>
    </row>
    <row r="45" spans="2:13" ht="40" customHeight="1" thickBot="1" x14ac:dyDescent="0.25">
      <c r="B45" s="12" t="s">
        <v>78</v>
      </c>
      <c r="C45" s="13" t="s">
        <v>78</v>
      </c>
      <c r="D45" s="178"/>
      <c r="E45" s="6">
        <v>2096.3539799999999</v>
      </c>
      <c r="F45" s="7">
        <f t="shared" si="0"/>
        <v>2106.8357498999994</v>
      </c>
      <c r="G45" s="9">
        <f t="shared" si="5"/>
        <v>2138.4382861484992</v>
      </c>
      <c r="H45" s="64">
        <v>2185.7405410381043</v>
      </c>
      <c r="I45" s="64">
        <f t="shared" si="2"/>
        <v>2207.5979464484853</v>
      </c>
      <c r="J45" s="73">
        <f t="shared" si="3"/>
        <v>2240.7119156452122</v>
      </c>
      <c r="K45" s="76">
        <f t="shared" si="4"/>
        <v>2263.1190348016644</v>
      </c>
      <c r="L45" s="86"/>
      <c r="M45" s="86"/>
    </row>
    <row r="46" spans="2:13" ht="40" customHeight="1" thickBot="1" x14ac:dyDescent="0.25">
      <c r="B46" s="12" t="s">
        <v>79</v>
      </c>
      <c r="C46" s="13" t="s">
        <v>79</v>
      </c>
      <c r="D46" s="178"/>
      <c r="E46" s="6">
        <v>2096.3539799999999</v>
      </c>
      <c r="F46" s="7">
        <f t="shared" si="0"/>
        <v>2106.8357498999994</v>
      </c>
      <c r="G46" s="9">
        <f t="shared" si="5"/>
        <v>2138.4382861484992</v>
      </c>
      <c r="H46" s="64">
        <v>2185.7405410381043</v>
      </c>
      <c r="I46" s="64">
        <f t="shared" si="2"/>
        <v>2207.5979464484853</v>
      </c>
      <c r="J46" s="73">
        <f t="shared" si="3"/>
        <v>2240.7119156452122</v>
      </c>
      <c r="K46" s="76">
        <f t="shared" si="4"/>
        <v>2263.1190348016644</v>
      </c>
      <c r="L46" s="86"/>
      <c r="M46" s="86"/>
    </row>
    <row r="47" spans="2:13" ht="40" customHeight="1" thickBot="1" x14ac:dyDescent="0.25">
      <c r="B47" s="12" t="s">
        <v>80</v>
      </c>
      <c r="C47" s="13" t="s">
        <v>80</v>
      </c>
      <c r="D47" s="178"/>
      <c r="E47" s="6">
        <v>2096.3539799999999</v>
      </c>
      <c r="F47" s="7">
        <f t="shared" si="0"/>
        <v>2106.8357498999994</v>
      </c>
      <c r="G47" s="9">
        <f t="shared" si="5"/>
        <v>2138.4382861484992</v>
      </c>
      <c r="H47" s="64">
        <v>2185.7405410381043</v>
      </c>
      <c r="I47" s="64">
        <f t="shared" si="2"/>
        <v>2207.5979464484853</v>
      </c>
      <c r="J47" s="73">
        <f t="shared" si="3"/>
        <v>2240.7119156452122</v>
      </c>
      <c r="K47" s="76">
        <f t="shared" si="4"/>
        <v>2263.1190348016644</v>
      </c>
      <c r="L47" s="86"/>
      <c r="M47" s="86"/>
    </row>
    <row r="48" spans="2:13" ht="40" customHeight="1" thickBot="1" x14ac:dyDescent="0.25">
      <c r="B48" s="12" t="s">
        <v>81</v>
      </c>
      <c r="C48" s="13" t="s">
        <v>82</v>
      </c>
      <c r="D48" s="178"/>
      <c r="E48" s="6">
        <v>2096.3539799999999</v>
      </c>
      <c r="F48" s="7">
        <f t="shared" si="0"/>
        <v>2106.8357498999994</v>
      </c>
      <c r="G48" s="9">
        <f t="shared" si="5"/>
        <v>2138.4382861484992</v>
      </c>
      <c r="H48" s="64">
        <v>2185.7405410381043</v>
      </c>
      <c r="I48" s="64">
        <f t="shared" si="2"/>
        <v>2207.5979464484853</v>
      </c>
      <c r="J48" s="73">
        <f t="shared" si="3"/>
        <v>2240.7119156452122</v>
      </c>
      <c r="K48" s="76">
        <f t="shared" si="4"/>
        <v>2263.1190348016644</v>
      </c>
      <c r="L48" s="86"/>
      <c r="M48" s="86"/>
    </row>
    <row r="49" spans="2:13" ht="40" customHeight="1" thickBot="1" x14ac:dyDescent="0.25">
      <c r="B49" s="12" t="s">
        <v>83</v>
      </c>
      <c r="C49" s="13" t="s">
        <v>84</v>
      </c>
      <c r="D49" s="178" t="s">
        <v>85</v>
      </c>
      <c r="E49" s="6">
        <v>1628.7462</v>
      </c>
      <c r="F49" s="7">
        <f t="shared" si="0"/>
        <v>1636.8899309999999</v>
      </c>
      <c r="G49" s="9">
        <f>F49*1.025</f>
        <v>1677.8121792749998</v>
      </c>
      <c r="H49" s="64">
        <v>1714.925384680563</v>
      </c>
      <c r="I49" s="64">
        <f t="shared" si="2"/>
        <v>1732.0746385273685</v>
      </c>
      <c r="J49" s="73">
        <f t="shared" si="3"/>
        <v>1758.0557581052788</v>
      </c>
      <c r="K49" s="76">
        <f t="shared" si="4"/>
        <v>1775.6363156863315</v>
      </c>
      <c r="L49" s="86"/>
      <c r="M49" s="86"/>
    </row>
    <row r="50" spans="2:13" ht="40" customHeight="1" thickBot="1" x14ac:dyDescent="0.25">
      <c r="B50" s="12" t="s">
        <v>86</v>
      </c>
      <c r="C50" s="13" t="s">
        <v>87</v>
      </c>
      <c r="D50" s="178"/>
      <c r="E50" s="6">
        <v>1628.7462</v>
      </c>
      <c r="F50" s="7">
        <f t="shared" si="0"/>
        <v>1636.8899309999999</v>
      </c>
      <c r="G50" s="9">
        <f t="shared" ref="G50:G56" si="6">F50*1.025</f>
        <v>1677.8121792749998</v>
      </c>
      <c r="H50" s="64">
        <v>1714.925384680563</v>
      </c>
      <c r="I50" s="64">
        <f t="shared" si="2"/>
        <v>1732.0746385273685</v>
      </c>
      <c r="J50" s="73">
        <f t="shared" si="3"/>
        <v>1758.0557581052788</v>
      </c>
      <c r="K50" s="76">
        <f t="shared" si="4"/>
        <v>1775.6363156863315</v>
      </c>
      <c r="L50" s="86"/>
      <c r="M50" s="86"/>
    </row>
    <row r="51" spans="2:13" ht="40" customHeight="1" thickBot="1" x14ac:dyDescent="0.25">
      <c r="B51" s="12" t="s">
        <v>88</v>
      </c>
      <c r="C51" s="13" t="s">
        <v>89</v>
      </c>
      <c r="D51" s="178"/>
      <c r="E51" s="6">
        <v>1628.7462</v>
      </c>
      <c r="F51" s="7">
        <f t="shared" si="0"/>
        <v>1636.8899309999999</v>
      </c>
      <c r="G51" s="9">
        <f t="shared" si="6"/>
        <v>1677.8121792749998</v>
      </c>
      <c r="H51" s="64">
        <v>1714.925384680563</v>
      </c>
      <c r="I51" s="64">
        <f t="shared" si="2"/>
        <v>1732.0746385273685</v>
      </c>
      <c r="J51" s="73">
        <f t="shared" si="3"/>
        <v>1758.0557581052788</v>
      </c>
      <c r="K51" s="76">
        <f t="shared" si="4"/>
        <v>1775.6363156863315</v>
      </c>
      <c r="L51" s="86"/>
      <c r="M51" s="86"/>
    </row>
    <row r="52" spans="2:13" ht="40" customHeight="1" thickBot="1" x14ac:dyDescent="0.25">
      <c r="B52" s="12" t="s">
        <v>90</v>
      </c>
      <c r="C52" s="13" t="s">
        <v>91</v>
      </c>
      <c r="D52" s="178"/>
      <c r="E52" s="6">
        <v>1628.7462</v>
      </c>
      <c r="F52" s="7">
        <f t="shared" si="0"/>
        <v>1636.8899309999999</v>
      </c>
      <c r="G52" s="9">
        <f t="shared" si="6"/>
        <v>1677.8121792749998</v>
      </c>
      <c r="H52" s="64">
        <v>1714.925384680563</v>
      </c>
      <c r="I52" s="64">
        <f t="shared" si="2"/>
        <v>1732.0746385273685</v>
      </c>
      <c r="J52" s="73">
        <f t="shared" si="3"/>
        <v>1758.0557581052788</v>
      </c>
      <c r="K52" s="76">
        <f t="shared" si="4"/>
        <v>1775.6363156863315</v>
      </c>
      <c r="L52" s="86"/>
      <c r="M52" s="86"/>
    </row>
    <row r="53" spans="2:13" ht="40" customHeight="1" thickBot="1" x14ac:dyDescent="0.25">
      <c r="B53" s="12" t="s">
        <v>92</v>
      </c>
      <c r="C53" s="13" t="s">
        <v>92</v>
      </c>
      <c r="D53" s="178"/>
      <c r="E53" s="6">
        <v>1628.7462</v>
      </c>
      <c r="F53" s="7">
        <f t="shared" si="0"/>
        <v>1636.8899309999999</v>
      </c>
      <c r="G53" s="9">
        <f t="shared" si="6"/>
        <v>1677.8121792749998</v>
      </c>
      <c r="H53" s="64">
        <v>1714.925384680563</v>
      </c>
      <c r="I53" s="64">
        <f t="shared" si="2"/>
        <v>1732.0746385273685</v>
      </c>
      <c r="J53" s="73">
        <f t="shared" si="3"/>
        <v>1758.0557581052788</v>
      </c>
      <c r="K53" s="76">
        <f t="shared" si="4"/>
        <v>1775.6363156863315</v>
      </c>
      <c r="L53" s="86"/>
      <c r="M53" s="86"/>
    </row>
    <row r="54" spans="2:13" ht="40" customHeight="1" thickBot="1" x14ac:dyDescent="0.25">
      <c r="B54" s="12" t="s">
        <v>93</v>
      </c>
      <c r="C54" s="13" t="s">
        <v>93</v>
      </c>
      <c r="D54" s="178"/>
      <c r="E54" s="6">
        <v>1628.7462</v>
      </c>
      <c r="F54" s="7">
        <f t="shared" si="0"/>
        <v>1636.8899309999999</v>
      </c>
      <c r="G54" s="9">
        <f t="shared" si="6"/>
        <v>1677.8121792749998</v>
      </c>
      <c r="H54" s="64">
        <v>1714.925384680563</v>
      </c>
      <c r="I54" s="64">
        <f t="shared" si="2"/>
        <v>1732.0746385273685</v>
      </c>
      <c r="J54" s="73">
        <f t="shared" si="3"/>
        <v>1758.0557581052788</v>
      </c>
      <c r="K54" s="76">
        <f t="shared" si="4"/>
        <v>1775.6363156863315</v>
      </c>
      <c r="L54" s="86"/>
      <c r="M54" s="86"/>
    </row>
    <row r="55" spans="2:13" ht="40" customHeight="1" thickBot="1" x14ac:dyDescent="0.25">
      <c r="B55" s="12" t="s">
        <v>94</v>
      </c>
      <c r="C55" s="13" t="s">
        <v>95</v>
      </c>
      <c r="D55" s="178"/>
      <c r="E55" s="6">
        <v>1628.7462</v>
      </c>
      <c r="F55" s="7">
        <f t="shared" si="0"/>
        <v>1636.8899309999999</v>
      </c>
      <c r="G55" s="9">
        <f t="shared" si="6"/>
        <v>1677.8121792749998</v>
      </c>
      <c r="H55" s="64">
        <v>1714.925384680563</v>
      </c>
      <c r="I55" s="64">
        <f t="shared" si="2"/>
        <v>1732.0746385273685</v>
      </c>
      <c r="J55" s="73">
        <f t="shared" si="3"/>
        <v>1758.0557581052788</v>
      </c>
      <c r="K55" s="76">
        <f t="shared" si="4"/>
        <v>1775.6363156863315</v>
      </c>
      <c r="L55" s="86"/>
      <c r="M55" s="86"/>
    </row>
    <row r="56" spans="2:13" ht="40" customHeight="1" thickBot="1" x14ac:dyDescent="0.25">
      <c r="B56" s="12" t="s">
        <v>96</v>
      </c>
      <c r="C56" s="13" t="s">
        <v>97</v>
      </c>
      <c r="D56" s="178"/>
      <c r="E56" s="6">
        <v>1628.7462</v>
      </c>
      <c r="F56" s="7">
        <f t="shared" si="0"/>
        <v>1636.8899309999999</v>
      </c>
      <c r="G56" s="9">
        <f t="shared" si="6"/>
        <v>1677.8121792749998</v>
      </c>
      <c r="H56" s="64">
        <v>1714.925384680563</v>
      </c>
      <c r="I56" s="64">
        <f t="shared" si="2"/>
        <v>1732.0746385273685</v>
      </c>
      <c r="J56" s="73">
        <f t="shared" si="3"/>
        <v>1758.0557581052788</v>
      </c>
      <c r="K56" s="76">
        <f t="shared" si="4"/>
        <v>1775.6363156863315</v>
      </c>
      <c r="L56" s="86"/>
      <c r="M56" s="86"/>
    </row>
    <row r="57" spans="2:13" ht="40" customHeight="1" thickBot="1" x14ac:dyDescent="0.25">
      <c r="B57" s="83" t="s">
        <v>98</v>
      </c>
      <c r="C57" s="84" t="s">
        <v>99</v>
      </c>
      <c r="D57" s="179" t="s">
        <v>100</v>
      </c>
      <c r="E57" s="6">
        <v>1515</v>
      </c>
      <c r="F57" s="7">
        <f t="shared" si="0"/>
        <v>1522.5749999999998</v>
      </c>
      <c r="G57" s="9">
        <f>F57*1.04</f>
        <v>1583.4779999999998</v>
      </c>
      <c r="H57" s="64">
        <v>1618.5045333599999</v>
      </c>
      <c r="I57" s="64">
        <f t="shared" si="2"/>
        <v>1634.6895786936</v>
      </c>
      <c r="J57" s="73">
        <f t="shared" si="3"/>
        <v>1659.2099223740038</v>
      </c>
      <c r="K57" s="82">
        <f t="shared" si="4"/>
        <v>1675.8020215977438</v>
      </c>
      <c r="L57" s="122">
        <v>1709.28</v>
      </c>
      <c r="M57" s="126">
        <v>1747.2</v>
      </c>
    </row>
    <row r="58" spans="2:13" ht="40" customHeight="1" thickBot="1" x14ac:dyDescent="0.25">
      <c r="B58" s="83" t="s">
        <v>101</v>
      </c>
      <c r="C58" s="84" t="s">
        <v>102</v>
      </c>
      <c r="D58" s="179"/>
      <c r="E58" s="6">
        <v>1515</v>
      </c>
      <c r="F58" s="7">
        <f t="shared" si="0"/>
        <v>1522.5749999999998</v>
      </c>
      <c r="G58" s="9">
        <f t="shared" ref="G58:G63" si="7">F58*1.04</f>
        <v>1583.4779999999998</v>
      </c>
      <c r="H58" s="64">
        <v>1618.5045333599999</v>
      </c>
      <c r="I58" s="64">
        <f t="shared" si="2"/>
        <v>1634.6895786936</v>
      </c>
      <c r="J58" s="73">
        <f t="shared" si="3"/>
        <v>1659.2099223740038</v>
      </c>
      <c r="K58" s="82">
        <f t="shared" si="4"/>
        <v>1675.8020215977438</v>
      </c>
      <c r="L58" s="122">
        <v>1709.28</v>
      </c>
      <c r="M58" s="126">
        <v>1747.2</v>
      </c>
    </row>
    <row r="59" spans="2:13" ht="40" customHeight="1" thickBot="1" x14ac:dyDescent="0.25">
      <c r="B59" s="83" t="s">
        <v>103</v>
      </c>
      <c r="C59" s="84" t="s">
        <v>104</v>
      </c>
      <c r="D59" s="179"/>
      <c r="E59" s="6">
        <v>1515</v>
      </c>
      <c r="F59" s="7">
        <f t="shared" si="0"/>
        <v>1522.5749999999998</v>
      </c>
      <c r="G59" s="9">
        <f t="shared" si="7"/>
        <v>1583.4779999999998</v>
      </c>
      <c r="H59" s="64">
        <v>1618.5045333599999</v>
      </c>
      <c r="I59" s="64">
        <f t="shared" si="2"/>
        <v>1634.6895786936</v>
      </c>
      <c r="J59" s="73">
        <f t="shared" si="3"/>
        <v>1659.2099223740038</v>
      </c>
      <c r="K59" s="82">
        <f t="shared" si="4"/>
        <v>1675.8020215977438</v>
      </c>
      <c r="L59" s="122">
        <v>1709.28</v>
      </c>
      <c r="M59" s="126">
        <v>1747.2</v>
      </c>
    </row>
    <row r="60" spans="2:13" ht="40" customHeight="1" thickBot="1" x14ac:dyDescent="0.25">
      <c r="B60" s="83" t="s">
        <v>105</v>
      </c>
      <c r="C60" s="84" t="s">
        <v>106</v>
      </c>
      <c r="D60" s="179"/>
      <c r="E60" s="6">
        <v>1515</v>
      </c>
      <c r="F60" s="7">
        <f t="shared" si="0"/>
        <v>1522.5749999999998</v>
      </c>
      <c r="G60" s="9">
        <f t="shared" si="7"/>
        <v>1583.4779999999998</v>
      </c>
      <c r="H60" s="64">
        <v>1618.5045333599999</v>
      </c>
      <c r="I60" s="64">
        <f t="shared" si="2"/>
        <v>1634.6895786936</v>
      </c>
      <c r="J60" s="73">
        <f t="shared" si="3"/>
        <v>1659.2099223740038</v>
      </c>
      <c r="K60" s="82">
        <f t="shared" si="4"/>
        <v>1675.8020215977438</v>
      </c>
      <c r="L60" s="122">
        <v>1709.28</v>
      </c>
      <c r="M60" s="126">
        <v>1747.2</v>
      </c>
    </row>
    <row r="61" spans="2:13" ht="40" customHeight="1" thickBot="1" x14ac:dyDescent="0.25">
      <c r="B61" s="83" t="s">
        <v>107</v>
      </c>
      <c r="C61" s="84" t="s">
        <v>108</v>
      </c>
      <c r="D61" s="179" t="s">
        <v>109</v>
      </c>
      <c r="E61" s="6">
        <v>1464.5</v>
      </c>
      <c r="F61" s="7">
        <f t="shared" si="0"/>
        <v>1471.8224999999998</v>
      </c>
      <c r="G61" s="9">
        <f t="shared" si="7"/>
        <v>1530.6953999999998</v>
      </c>
      <c r="H61" s="64">
        <v>1564.5543822479997</v>
      </c>
      <c r="I61" s="64">
        <f t="shared" si="2"/>
        <v>1580.1999260704797</v>
      </c>
      <c r="J61" s="74">
        <f t="shared" si="3"/>
        <v>1603.9029249615367</v>
      </c>
      <c r="K61" s="82">
        <f t="shared" si="4"/>
        <v>1619.9419542111521</v>
      </c>
      <c r="L61" s="122">
        <v>1709.28</v>
      </c>
      <c r="M61" s="126">
        <v>1747.2</v>
      </c>
    </row>
    <row r="62" spans="2:13" ht="40" customHeight="1" thickBot="1" x14ac:dyDescent="0.25">
      <c r="B62" s="83" t="s">
        <v>110</v>
      </c>
      <c r="C62" s="84" t="s">
        <v>111</v>
      </c>
      <c r="D62" s="179"/>
      <c r="E62" s="6">
        <v>1464.5</v>
      </c>
      <c r="F62" s="7">
        <f t="shared" si="0"/>
        <v>1471.8224999999998</v>
      </c>
      <c r="G62" s="9">
        <f t="shared" si="7"/>
        <v>1530.6953999999998</v>
      </c>
      <c r="H62" s="64">
        <v>1564.5543822479997</v>
      </c>
      <c r="I62" s="64">
        <f t="shared" si="2"/>
        <v>1580.1999260704797</v>
      </c>
      <c r="J62" s="74">
        <f t="shared" si="3"/>
        <v>1603.9029249615367</v>
      </c>
      <c r="K62" s="82">
        <f t="shared" si="4"/>
        <v>1619.9419542111521</v>
      </c>
      <c r="L62" s="122">
        <v>1709.28</v>
      </c>
      <c r="M62" s="126">
        <v>1747.2</v>
      </c>
    </row>
    <row r="63" spans="2:13" ht="40" customHeight="1" thickBot="1" x14ac:dyDescent="0.25">
      <c r="B63" s="83" t="s">
        <v>112</v>
      </c>
      <c r="C63" s="84" t="s">
        <v>113</v>
      </c>
      <c r="D63" s="179"/>
      <c r="E63" s="6">
        <v>1464.5</v>
      </c>
      <c r="F63" s="7">
        <f t="shared" si="0"/>
        <v>1471.8224999999998</v>
      </c>
      <c r="G63" s="9">
        <f t="shared" si="7"/>
        <v>1530.6953999999998</v>
      </c>
      <c r="H63" s="64">
        <v>1564.5543822479997</v>
      </c>
      <c r="I63" s="64">
        <f t="shared" si="2"/>
        <v>1580.1999260704797</v>
      </c>
      <c r="J63" s="79">
        <f t="shared" si="3"/>
        <v>1603.9029249615367</v>
      </c>
      <c r="K63" s="82">
        <f t="shared" si="4"/>
        <v>1619.9419542111521</v>
      </c>
      <c r="L63" s="122">
        <v>1709.28</v>
      </c>
      <c r="M63" s="126">
        <v>1747.2</v>
      </c>
    </row>
  </sheetData>
  <mergeCells count="9">
    <mergeCell ref="D42:D48"/>
    <mergeCell ref="D49:D56"/>
    <mergeCell ref="D57:D60"/>
    <mergeCell ref="D61:D63"/>
    <mergeCell ref="B3:C3"/>
    <mergeCell ref="D4:D5"/>
    <mergeCell ref="D6:D23"/>
    <mergeCell ref="D24:D34"/>
    <mergeCell ref="D35:D41"/>
  </mergeCells>
  <phoneticPr fontId="6" type="noConversion"/>
  <pageMargins left="0.7" right="0.7" top="0.75" bottom="0.75" header="0.3" footer="0.3"/>
  <pageSetup paperSize="9" scale="94" fitToHeight="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888C-0E45-3043-9725-0206F3736F0C}">
  <dimension ref="B1:N154"/>
  <sheetViews>
    <sheetView topLeftCell="A201" workbookViewId="0">
      <selection activeCell="N124" sqref="N124"/>
    </sheetView>
  </sheetViews>
  <sheetFormatPr baseColWidth="10" defaultRowHeight="19" x14ac:dyDescent="0.25"/>
  <cols>
    <col min="2" max="2" width="11.83203125" customWidth="1"/>
    <col min="3" max="3" width="11" bestFit="1" customWidth="1"/>
    <col min="4" max="4" width="36" customWidth="1"/>
    <col min="5" max="5" width="10" bestFit="1" customWidth="1"/>
    <col min="6" max="6" width="4" customWidth="1"/>
    <col min="7" max="8" width="1.6640625" hidden="1" customWidth="1"/>
    <col min="9" max="9" width="16.6640625" style="47" hidden="1" customWidth="1"/>
    <col min="10" max="10" width="17" style="47" hidden="1" customWidth="1"/>
    <col min="11" max="11" width="24.83203125" hidden="1" customWidth="1"/>
    <col min="12" max="12" width="21.1640625" style="60" customWidth="1"/>
    <col min="13" max="13" width="31.1640625" customWidth="1"/>
    <col min="14" max="14" width="31.1640625" style="130" customWidth="1"/>
  </cols>
  <sheetData>
    <row r="1" spans="2:14" ht="20" thickBot="1" x14ac:dyDescent="0.3"/>
    <row r="2" spans="2:14" ht="36" customHeight="1" thickBot="1" x14ac:dyDescent="0.25">
      <c r="B2" s="14" t="s">
        <v>115</v>
      </c>
      <c r="C2" s="14" t="s">
        <v>116</v>
      </c>
      <c r="D2" s="15" t="s">
        <v>117</v>
      </c>
      <c r="E2" s="57" t="s">
        <v>118</v>
      </c>
      <c r="F2" s="59" t="s">
        <v>258</v>
      </c>
      <c r="G2" s="58" t="s">
        <v>119</v>
      </c>
      <c r="H2" s="16" t="s">
        <v>254</v>
      </c>
      <c r="I2" s="62" t="s">
        <v>255</v>
      </c>
      <c r="J2" s="70" t="s">
        <v>259</v>
      </c>
      <c r="K2" s="63" t="s">
        <v>261</v>
      </c>
      <c r="L2" s="88" t="s">
        <v>277</v>
      </c>
      <c r="M2" s="91" t="s">
        <v>279</v>
      </c>
      <c r="N2" s="125" t="s">
        <v>280</v>
      </c>
    </row>
    <row r="3" spans="2:14" ht="34" customHeight="1" thickBot="1" x14ac:dyDescent="0.3">
      <c r="B3" s="235" t="s">
        <v>120</v>
      </c>
      <c r="C3" s="203" t="s">
        <v>121</v>
      </c>
      <c r="D3" s="17" t="s">
        <v>256</v>
      </c>
      <c r="E3" s="17"/>
      <c r="F3" s="184" t="s">
        <v>11</v>
      </c>
      <c r="G3" s="39">
        <v>3392</v>
      </c>
      <c r="H3" s="48">
        <f>G3*1.012</f>
        <v>3432.7040000000002</v>
      </c>
      <c r="I3" s="50">
        <f t="shared" ref="I3:J18" si="0">H3*1.01</f>
        <v>3467.0310400000003</v>
      </c>
      <c r="J3" s="56">
        <f>I3*1.01</f>
        <v>3501.7013504000001</v>
      </c>
      <c r="K3" s="73">
        <f>J3*1.015</f>
        <v>3554.2268706559998</v>
      </c>
      <c r="L3" s="89">
        <f t="shared" ref="L3:L67" si="1">K3*1.01</f>
        <v>3589.7691393625601</v>
      </c>
      <c r="M3" s="86"/>
      <c r="N3" s="131"/>
    </row>
    <row r="4" spans="2:14" ht="35" thickBot="1" x14ac:dyDescent="0.3">
      <c r="B4" s="236"/>
      <c r="C4" s="204"/>
      <c r="D4" s="17" t="s">
        <v>122</v>
      </c>
      <c r="E4" s="17"/>
      <c r="F4" s="185"/>
      <c r="G4" s="40">
        <v>2885</v>
      </c>
      <c r="H4" s="48">
        <f t="shared" ref="H4:H67" si="2">G4*1.012</f>
        <v>2919.62</v>
      </c>
      <c r="I4" s="50">
        <f t="shared" si="0"/>
        <v>2948.8161999999998</v>
      </c>
      <c r="J4" s="56">
        <f t="shared" si="0"/>
        <v>2978.3043619999999</v>
      </c>
      <c r="K4" s="73">
        <f>J4*1.015</f>
        <v>3022.9789274299997</v>
      </c>
      <c r="L4" s="89">
        <f t="shared" si="1"/>
        <v>3053.2087167042996</v>
      </c>
      <c r="M4" s="86"/>
      <c r="N4" s="131"/>
    </row>
    <row r="5" spans="2:14" ht="35" thickBot="1" x14ac:dyDescent="0.3">
      <c r="B5" s="236"/>
      <c r="C5" s="204"/>
      <c r="D5" s="17" t="s">
        <v>257</v>
      </c>
      <c r="E5" s="17"/>
      <c r="F5" s="185"/>
      <c r="G5" s="40">
        <v>2885</v>
      </c>
      <c r="H5" s="48">
        <f t="shared" si="2"/>
        <v>2919.62</v>
      </c>
      <c r="I5" s="52">
        <f t="shared" si="0"/>
        <v>2948.8161999999998</v>
      </c>
      <c r="J5" s="56">
        <f t="shared" si="0"/>
        <v>2978.3043619999999</v>
      </c>
      <c r="K5" s="73">
        <f t="shared" ref="K5:K68" si="3">J5*1.015</f>
        <v>3022.9789274299997</v>
      </c>
      <c r="L5" s="89">
        <f t="shared" si="1"/>
        <v>3053.2087167042996</v>
      </c>
      <c r="M5" s="86"/>
      <c r="N5" s="131"/>
    </row>
    <row r="6" spans="2:14" ht="85" thickBot="1" x14ac:dyDescent="0.3">
      <c r="B6" s="236"/>
      <c r="C6" s="204"/>
      <c r="D6" s="17" t="s">
        <v>123</v>
      </c>
      <c r="E6" s="17"/>
      <c r="F6" s="185"/>
      <c r="G6" s="41" t="s">
        <v>247</v>
      </c>
      <c r="H6" s="48">
        <f>2900*1.012</f>
        <v>2934.8</v>
      </c>
      <c r="I6" s="52">
        <f t="shared" si="0"/>
        <v>2964.1480000000001</v>
      </c>
      <c r="J6" s="56">
        <f t="shared" si="0"/>
        <v>2993.7894800000004</v>
      </c>
      <c r="K6" s="73">
        <f t="shared" si="3"/>
        <v>3038.6963221999999</v>
      </c>
      <c r="L6" s="89">
        <f t="shared" si="1"/>
        <v>3069.0832854219998</v>
      </c>
      <c r="M6" s="86"/>
      <c r="N6" s="131"/>
    </row>
    <row r="7" spans="2:14" ht="85" thickBot="1" x14ac:dyDescent="0.3">
      <c r="B7" s="236"/>
      <c r="C7" s="204"/>
      <c r="D7" s="17" t="s">
        <v>124</v>
      </c>
      <c r="E7" s="17"/>
      <c r="F7" s="185"/>
      <c r="G7" s="41" t="s">
        <v>248</v>
      </c>
      <c r="H7" s="48">
        <f>2885*1.012</f>
        <v>2919.62</v>
      </c>
      <c r="I7" s="53">
        <f t="shared" si="0"/>
        <v>2948.8161999999998</v>
      </c>
      <c r="J7" s="56">
        <f t="shared" si="0"/>
        <v>2978.3043619999999</v>
      </c>
      <c r="K7" s="73">
        <f t="shared" si="3"/>
        <v>3022.9789274299997</v>
      </c>
      <c r="L7" s="89">
        <f t="shared" si="1"/>
        <v>3053.2087167042996</v>
      </c>
      <c r="M7" s="86"/>
      <c r="N7" s="131"/>
    </row>
    <row r="8" spans="2:14" ht="85" thickBot="1" x14ac:dyDescent="0.3">
      <c r="B8" s="236"/>
      <c r="C8" s="204"/>
      <c r="D8" s="18" t="s">
        <v>125</v>
      </c>
      <c r="E8" s="17"/>
      <c r="F8" s="19"/>
      <c r="G8" s="41" t="s">
        <v>248</v>
      </c>
      <c r="H8" s="48">
        <f>2885*1.012</f>
        <v>2919.62</v>
      </c>
      <c r="I8" s="50">
        <f t="shared" si="0"/>
        <v>2948.8161999999998</v>
      </c>
      <c r="J8" s="56">
        <f t="shared" si="0"/>
        <v>2978.3043619999999</v>
      </c>
      <c r="K8" s="73">
        <f t="shared" si="3"/>
        <v>3022.9789274299997</v>
      </c>
      <c r="L8" s="89">
        <f t="shared" si="1"/>
        <v>3053.2087167042996</v>
      </c>
      <c r="M8" s="86"/>
      <c r="N8" s="131"/>
    </row>
    <row r="9" spans="2:14" ht="30" customHeight="1" thickBot="1" x14ac:dyDescent="0.3">
      <c r="B9" s="236"/>
      <c r="C9" s="204"/>
      <c r="D9" s="193" t="s">
        <v>126</v>
      </c>
      <c r="E9" s="17" t="s">
        <v>127</v>
      </c>
      <c r="F9" s="20" t="s">
        <v>11</v>
      </c>
      <c r="G9" s="40">
        <v>2900</v>
      </c>
      <c r="H9" s="48">
        <f t="shared" si="2"/>
        <v>2934.8</v>
      </c>
      <c r="I9" s="52">
        <f t="shared" si="0"/>
        <v>2964.1480000000001</v>
      </c>
      <c r="J9" s="56">
        <f t="shared" si="0"/>
        <v>2993.7894800000004</v>
      </c>
      <c r="K9" s="73">
        <f t="shared" si="3"/>
        <v>3038.6963221999999</v>
      </c>
      <c r="L9" s="89">
        <f t="shared" si="1"/>
        <v>3069.0832854219998</v>
      </c>
      <c r="M9" s="86"/>
      <c r="N9" s="131"/>
    </row>
    <row r="10" spans="2:14" ht="30" customHeight="1" thickBot="1" x14ac:dyDescent="0.3">
      <c r="B10" s="236"/>
      <c r="C10" s="204"/>
      <c r="D10" s="194"/>
      <c r="E10" s="17" t="s">
        <v>128</v>
      </c>
      <c r="F10" s="21" t="s">
        <v>47</v>
      </c>
      <c r="G10" s="40">
        <v>2617</v>
      </c>
      <c r="H10" s="48">
        <f t="shared" si="2"/>
        <v>2648.404</v>
      </c>
      <c r="I10" s="52">
        <f t="shared" si="0"/>
        <v>2674.8880399999998</v>
      </c>
      <c r="J10" s="56">
        <f t="shared" si="0"/>
        <v>2701.6369203999998</v>
      </c>
      <c r="K10" s="73">
        <f t="shared" si="3"/>
        <v>2742.1614742059996</v>
      </c>
      <c r="L10" s="89">
        <f t="shared" si="1"/>
        <v>2769.5830889480599</v>
      </c>
      <c r="M10" s="86"/>
      <c r="N10" s="131"/>
    </row>
    <row r="11" spans="2:14" ht="35" thickBot="1" x14ac:dyDescent="0.25">
      <c r="B11" s="236"/>
      <c r="C11" s="204"/>
      <c r="D11" s="92" t="s">
        <v>129</v>
      </c>
      <c r="E11" s="92"/>
      <c r="F11" s="93" t="s">
        <v>100</v>
      </c>
      <c r="G11" s="94">
        <v>1583</v>
      </c>
      <c r="H11" s="95">
        <f t="shared" si="2"/>
        <v>1601.9960000000001</v>
      </c>
      <c r="I11" s="96">
        <f t="shared" si="0"/>
        <v>1618.0159600000002</v>
      </c>
      <c r="J11" s="97">
        <f t="shared" si="0"/>
        <v>1634.1961196000002</v>
      </c>
      <c r="K11" s="98">
        <f t="shared" si="3"/>
        <v>1658.7090613939999</v>
      </c>
      <c r="L11" s="90">
        <f t="shared" si="1"/>
        <v>1675.29615200794</v>
      </c>
      <c r="M11" s="122">
        <v>1709.28</v>
      </c>
      <c r="N11" s="126">
        <v>1747.2</v>
      </c>
    </row>
    <row r="12" spans="2:14" ht="85" thickBot="1" x14ac:dyDescent="0.3">
      <c r="B12" s="236"/>
      <c r="C12" s="204"/>
      <c r="D12" s="17" t="s">
        <v>130</v>
      </c>
      <c r="E12" s="17"/>
      <c r="F12" s="22" t="s">
        <v>47</v>
      </c>
      <c r="G12" s="41" t="s">
        <v>249</v>
      </c>
      <c r="H12" s="48">
        <f>2229*1.012</f>
        <v>2255.748</v>
      </c>
      <c r="I12" s="53">
        <f t="shared" si="0"/>
        <v>2278.30548</v>
      </c>
      <c r="J12" s="56">
        <f t="shared" si="0"/>
        <v>2301.0885348000002</v>
      </c>
      <c r="K12" s="73">
        <f t="shared" si="3"/>
        <v>2335.6048628220001</v>
      </c>
      <c r="L12" s="89">
        <f t="shared" si="1"/>
        <v>2358.96091145022</v>
      </c>
      <c r="M12" s="86"/>
      <c r="N12" s="131"/>
    </row>
    <row r="13" spans="2:14" ht="85" thickBot="1" x14ac:dyDescent="0.3">
      <c r="B13" s="236"/>
      <c r="C13" s="204"/>
      <c r="D13" s="17" t="s">
        <v>131</v>
      </c>
      <c r="E13" s="17"/>
      <c r="F13" s="23" t="s">
        <v>132</v>
      </c>
      <c r="G13" s="41" t="s">
        <v>250</v>
      </c>
      <c r="H13" s="48">
        <f>1704*1.012</f>
        <v>1724.4480000000001</v>
      </c>
      <c r="I13" s="52">
        <f t="shared" si="0"/>
        <v>1741.6924800000002</v>
      </c>
      <c r="J13" s="56">
        <f t="shared" si="0"/>
        <v>1759.1094048000002</v>
      </c>
      <c r="K13" s="73">
        <f t="shared" si="3"/>
        <v>1785.496045872</v>
      </c>
      <c r="L13" s="89">
        <f t="shared" si="1"/>
        <v>1803.3510063307199</v>
      </c>
      <c r="M13" s="86"/>
      <c r="N13" s="131"/>
    </row>
    <row r="14" spans="2:14" ht="85" thickBot="1" x14ac:dyDescent="0.3">
      <c r="B14" s="236"/>
      <c r="C14" s="204"/>
      <c r="D14" s="17" t="s">
        <v>133</v>
      </c>
      <c r="E14" s="17"/>
      <c r="F14" s="191" t="s">
        <v>85</v>
      </c>
      <c r="G14" s="41" t="s">
        <v>251</v>
      </c>
      <c r="H14" s="48">
        <f>1665*1.012</f>
        <v>1684.98</v>
      </c>
      <c r="I14" s="52">
        <f t="shared" si="0"/>
        <v>1701.8298</v>
      </c>
      <c r="J14" s="56">
        <f t="shared" si="0"/>
        <v>1718.8480979999999</v>
      </c>
      <c r="K14" s="73">
        <f t="shared" si="3"/>
        <v>1744.6308194699998</v>
      </c>
      <c r="L14" s="89">
        <f t="shared" si="1"/>
        <v>1762.0771276646999</v>
      </c>
      <c r="M14" s="86"/>
      <c r="N14" s="131"/>
    </row>
    <row r="15" spans="2:14" ht="85" thickBot="1" x14ac:dyDescent="0.3">
      <c r="B15" s="236"/>
      <c r="C15" s="205"/>
      <c r="D15" s="17" t="s">
        <v>134</v>
      </c>
      <c r="E15" s="17"/>
      <c r="F15" s="192"/>
      <c r="G15" s="41" t="s">
        <v>251</v>
      </c>
      <c r="H15" s="48">
        <f>1665*1.012</f>
        <v>1684.98</v>
      </c>
      <c r="I15" s="55">
        <f t="shared" si="0"/>
        <v>1701.8298</v>
      </c>
      <c r="J15" s="56">
        <f t="shared" si="0"/>
        <v>1718.8480979999999</v>
      </c>
      <c r="K15" s="73">
        <f t="shared" si="3"/>
        <v>1744.6308194699998</v>
      </c>
      <c r="L15" s="89">
        <f t="shared" si="1"/>
        <v>1762.0771276646999</v>
      </c>
      <c r="M15" s="86"/>
      <c r="N15" s="131"/>
    </row>
    <row r="16" spans="2:14" ht="35" thickBot="1" x14ac:dyDescent="0.3">
      <c r="B16" s="236"/>
      <c r="C16" s="203" t="s">
        <v>135</v>
      </c>
      <c r="D16" s="17" t="s">
        <v>136</v>
      </c>
      <c r="E16" s="17"/>
      <c r="F16" s="22" t="s">
        <v>11</v>
      </c>
      <c r="G16" s="42">
        <v>2743</v>
      </c>
      <c r="H16" s="48">
        <f t="shared" si="2"/>
        <v>2775.9160000000002</v>
      </c>
      <c r="I16" s="52">
        <f t="shared" si="0"/>
        <v>2803.6751600000002</v>
      </c>
      <c r="J16" s="56">
        <f t="shared" si="0"/>
        <v>2831.7119116000003</v>
      </c>
      <c r="K16" s="73">
        <f t="shared" si="3"/>
        <v>2874.1875902740003</v>
      </c>
      <c r="L16" s="89">
        <f t="shared" si="1"/>
        <v>2902.9294661767403</v>
      </c>
      <c r="M16" s="86"/>
      <c r="N16" s="131"/>
    </row>
    <row r="17" spans="2:14" ht="30" customHeight="1" thickBot="1" x14ac:dyDescent="0.3">
      <c r="B17" s="236"/>
      <c r="C17" s="204"/>
      <c r="D17" s="189" t="s">
        <v>137</v>
      </c>
      <c r="E17" s="17" t="s">
        <v>127</v>
      </c>
      <c r="F17" s="22" t="s">
        <v>11</v>
      </c>
      <c r="G17" s="42">
        <v>2512</v>
      </c>
      <c r="H17" s="48">
        <f t="shared" si="2"/>
        <v>2542.1440000000002</v>
      </c>
      <c r="I17" s="55">
        <f t="shared" si="0"/>
        <v>2567.5654400000003</v>
      </c>
      <c r="J17" s="56">
        <f t="shared" si="0"/>
        <v>2593.2410944000003</v>
      </c>
      <c r="K17" s="73">
        <f t="shared" si="3"/>
        <v>2632.1397108159999</v>
      </c>
      <c r="L17" s="89">
        <f t="shared" si="1"/>
        <v>2658.4611079241599</v>
      </c>
      <c r="M17" s="86"/>
      <c r="N17" s="131"/>
    </row>
    <row r="18" spans="2:14" ht="30" customHeight="1" thickBot="1" x14ac:dyDescent="0.3">
      <c r="B18" s="236"/>
      <c r="C18" s="204"/>
      <c r="D18" s="190"/>
      <c r="E18" s="17" t="s">
        <v>128</v>
      </c>
      <c r="F18" s="22" t="s">
        <v>132</v>
      </c>
      <c r="G18" s="42">
        <v>1844</v>
      </c>
      <c r="H18" s="48">
        <f t="shared" si="2"/>
        <v>1866.1279999999999</v>
      </c>
      <c r="I18" s="52">
        <f t="shared" si="0"/>
        <v>1884.78928</v>
      </c>
      <c r="J18" s="56">
        <f t="shared" si="0"/>
        <v>1903.6371727999999</v>
      </c>
      <c r="K18" s="73">
        <f t="shared" si="3"/>
        <v>1932.1917303919997</v>
      </c>
      <c r="L18" s="89">
        <f t="shared" si="1"/>
        <v>1951.5136476959196</v>
      </c>
      <c r="M18" s="86"/>
      <c r="N18" s="131"/>
    </row>
    <row r="19" spans="2:14" ht="35" thickBot="1" x14ac:dyDescent="0.3">
      <c r="B19" s="236"/>
      <c r="C19" s="204"/>
      <c r="D19" s="17" t="s">
        <v>138</v>
      </c>
      <c r="E19" s="17"/>
      <c r="F19" s="19" t="s">
        <v>139</v>
      </c>
      <c r="G19" s="43">
        <v>2228</v>
      </c>
      <c r="H19" s="48">
        <f t="shared" si="2"/>
        <v>2254.7359999999999</v>
      </c>
      <c r="I19" s="55">
        <f t="shared" ref="I19:J82" si="4">H19*1.01</f>
        <v>2277.2833599999999</v>
      </c>
      <c r="J19" s="56">
        <f t="shared" si="4"/>
        <v>2300.0561935999999</v>
      </c>
      <c r="K19" s="73">
        <f t="shared" si="3"/>
        <v>2334.5570365039998</v>
      </c>
      <c r="L19" s="89">
        <f t="shared" si="1"/>
        <v>2357.90260686904</v>
      </c>
      <c r="M19" s="86"/>
      <c r="N19" s="131"/>
    </row>
    <row r="20" spans="2:14" ht="32" customHeight="1" thickBot="1" x14ac:dyDescent="0.3">
      <c r="B20" s="236"/>
      <c r="C20" s="204"/>
      <c r="D20" s="17" t="s">
        <v>140</v>
      </c>
      <c r="E20" s="17"/>
      <c r="F20" s="22" t="s">
        <v>132</v>
      </c>
      <c r="G20" s="43">
        <v>1983</v>
      </c>
      <c r="H20" s="48">
        <f t="shared" si="2"/>
        <v>2006.796</v>
      </c>
      <c r="I20" s="52">
        <f t="shared" si="4"/>
        <v>2026.8639600000001</v>
      </c>
      <c r="J20" s="56">
        <f t="shared" si="4"/>
        <v>2047.1325996</v>
      </c>
      <c r="K20" s="73">
        <f t="shared" si="3"/>
        <v>2077.8395885939999</v>
      </c>
      <c r="L20" s="89">
        <f t="shared" si="1"/>
        <v>2098.6179844799399</v>
      </c>
      <c r="M20" s="86"/>
      <c r="N20" s="131"/>
    </row>
    <row r="21" spans="2:14" ht="49" customHeight="1" thickBot="1" x14ac:dyDescent="0.25">
      <c r="B21" s="236"/>
      <c r="C21" s="204"/>
      <c r="D21" s="24" t="s">
        <v>141</v>
      </c>
      <c r="E21" s="17"/>
      <c r="F21" s="22" t="s">
        <v>100</v>
      </c>
      <c r="G21" s="43">
        <v>1651</v>
      </c>
      <c r="H21" s="48">
        <f t="shared" si="2"/>
        <v>1670.8120000000001</v>
      </c>
      <c r="I21" s="50">
        <f t="shared" si="4"/>
        <v>1687.5201200000001</v>
      </c>
      <c r="J21" s="56">
        <f t="shared" si="4"/>
        <v>1704.3953212000001</v>
      </c>
      <c r="K21" s="73">
        <f t="shared" si="3"/>
        <v>1729.961251018</v>
      </c>
      <c r="L21" s="89">
        <f t="shared" si="1"/>
        <v>1747.2608635281799</v>
      </c>
      <c r="M21" s="86"/>
      <c r="N21" s="126">
        <v>1747.2</v>
      </c>
    </row>
    <row r="22" spans="2:14" ht="76" customHeight="1" thickBot="1" x14ac:dyDescent="0.3">
      <c r="B22" s="236"/>
      <c r="C22" s="204"/>
      <c r="D22" s="17" t="s">
        <v>252</v>
      </c>
      <c r="E22" s="17"/>
      <c r="F22" s="22" t="s">
        <v>11</v>
      </c>
      <c r="G22" s="43">
        <v>2910</v>
      </c>
      <c r="H22" s="48">
        <f t="shared" si="2"/>
        <v>2944.92</v>
      </c>
      <c r="I22" s="52">
        <f t="shared" si="4"/>
        <v>2974.3692000000001</v>
      </c>
      <c r="J22" s="56">
        <f t="shared" si="4"/>
        <v>3004.1128920000001</v>
      </c>
      <c r="K22" s="73">
        <f t="shared" si="3"/>
        <v>3049.1745853799998</v>
      </c>
      <c r="L22" s="89">
        <f t="shared" si="1"/>
        <v>3079.6663312338001</v>
      </c>
      <c r="M22" s="86"/>
      <c r="N22" s="131"/>
    </row>
    <row r="23" spans="2:14" ht="30" customHeight="1" thickBot="1" x14ac:dyDescent="0.3">
      <c r="B23" s="236"/>
      <c r="C23" s="204"/>
      <c r="D23" s="189" t="s">
        <v>142</v>
      </c>
      <c r="E23" s="17" t="s">
        <v>127</v>
      </c>
      <c r="F23" s="22" t="s">
        <v>47</v>
      </c>
      <c r="G23" s="43">
        <v>2460</v>
      </c>
      <c r="H23" s="48">
        <f t="shared" si="2"/>
        <v>2489.52</v>
      </c>
      <c r="I23" s="53">
        <f t="shared" si="4"/>
        <v>2514.4151999999999</v>
      </c>
      <c r="J23" s="56">
        <f t="shared" si="4"/>
        <v>2539.5593519999998</v>
      </c>
      <c r="K23" s="73">
        <f t="shared" si="3"/>
        <v>2577.6527422799995</v>
      </c>
      <c r="L23" s="89">
        <f t="shared" si="1"/>
        <v>2603.4292697027995</v>
      </c>
      <c r="M23" s="86"/>
      <c r="N23" s="131"/>
    </row>
    <row r="24" spans="2:14" ht="30" customHeight="1" thickBot="1" x14ac:dyDescent="0.3">
      <c r="B24" s="236"/>
      <c r="C24" s="204"/>
      <c r="D24" s="190"/>
      <c r="E24" s="17" t="s">
        <v>128</v>
      </c>
      <c r="F24" s="22" t="s">
        <v>132</v>
      </c>
      <c r="G24" s="43">
        <v>1983</v>
      </c>
      <c r="H24" s="48">
        <f t="shared" si="2"/>
        <v>2006.796</v>
      </c>
      <c r="I24" s="52">
        <f t="shared" si="4"/>
        <v>2026.8639600000001</v>
      </c>
      <c r="J24" s="56">
        <f t="shared" si="4"/>
        <v>2047.1325996</v>
      </c>
      <c r="K24" s="73">
        <f t="shared" si="3"/>
        <v>2077.8395885939999</v>
      </c>
      <c r="L24" s="89">
        <f t="shared" si="1"/>
        <v>2098.6179844799399</v>
      </c>
      <c r="M24" s="86"/>
      <c r="N24" s="131"/>
    </row>
    <row r="25" spans="2:14" ht="69" thickBot="1" x14ac:dyDescent="0.3">
      <c r="B25" s="236"/>
      <c r="C25" s="204"/>
      <c r="D25" s="17" t="s">
        <v>143</v>
      </c>
      <c r="E25" s="17"/>
      <c r="F25" s="22" t="s">
        <v>100</v>
      </c>
      <c r="G25" s="43">
        <v>1665</v>
      </c>
      <c r="H25" s="48">
        <f t="shared" si="2"/>
        <v>1684.98</v>
      </c>
      <c r="I25" s="53">
        <f t="shared" si="4"/>
        <v>1701.8298</v>
      </c>
      <c r="J25" s="56">
        <f t="shared" si="4"/>
        <v>1718.8480979999999</v>
      </c>
      <c r="K25" s="73">
        <f t="shared" si="3"/>
        <v>1744.6308194699998</v>
      </c>
      <c r="L25" s="89">
        <f t="shared" si="1"/>
        <v>1762.0771276646999</v>
      </c>
      <c r="M25" s="86"/>
      <c r="N25" s="131"/>
    </row>
    <row r="26" spans="2:14" ht="30" customHeight="1" thickBot="1" x14ac:dyDescent="0.3">
      <c r="B26" s="236"/>
      <c r="C26" s="204"/>
      <c r="D26" s="189" t="s">
        <v>144</v>
      </c>
      <c r="E26" s="17" t="s">
        <v>127</v>
      </c>
      <c r="F26" s="22" t="s">
        <v>47</v>
      </c>
      <c r="G26" s="42">
        <v>2460</v>
      </c>
      <c r="H26" s="48">
        <f t="shared" si="2"/>
        <v>2489.52</v>
      </c>
      <c r="I26" s="52">
        <f t="shared" si="4"/>
        <v>2514.4151999999999</v>
      </c>
      <c r="J26" s="56">
        <f t="shared" si="4"/>
        <v>2539.5593519999998</v>
      </c>
      <c r="K26" s="73">
        <f t="shared" si="3"/>
        <v>2577.6527422799995</v>
      </c>
      <c r="L26" s="89">
        <f t="shared" si="1"/>
        <v>2603.4292697027995</v>
      </c>
      <c r="M26" s="86"/>
      <c r="N26" s="131"/>
    </row>
    <row r="27" spans="2:14" ht="30" customHeight="1" thickBot="1" x14ac:dyDescent="0.3">
      <c r="B27" s="236"/>
      <c r="C27" s="204"/>
      <c r="D27" s="190"/>
      <c r="E27" s="17" t="s">
        <v>128</v>
      </c>
      <c r="F27" s="22" t="s">
        <v>132</v>
      </c>
      <c r="G27" s="42">
        <v>1876</v>
      </c>
      <c r="H27" s="48">
        <f t="shared" si="2"/>
        <v>1898.5119999999999</v>
      </c>
      <c r="I27" s="53">
        <f t="shared" si="4"/>
        <v>1917.49712</v>
      </c>
      <c r="J27" s="56">
        <f t="shared" si="4"/>
        <v>1936.6720912000001</v>
      </c>
      <c r="K27" s="73">
        <f t="shared" si="3"/>
        <v>1965.7221725679999</v>
      </c>
      <c r="L27" s="89">
        <f t="shared" si="1"/>
        <v>1985.37939429368</v>
      </c>
      <c r="M27" s="86"/>
      <c r="N27" s="131"/>
    </row>
    <row r="28" spans="2:14" ht="35" thickBot="1" x14ac:dyDescent="0.25">
      <c r="B28" s="236"/>
      <c r="C28" s="204"/>
      <c r="D28" s="99" t="s">
        <v>145</v>
      </c>
      <c r="E28" s="92"/>
      <c r="F28" s="100" t="s">
        <v>100</v>
      </c>
      <c r="G28" s="101">
        <v>1583</v>
      </c>
      <c r="H28" s="95">
        <f t="shared" si="2"/>
        <v>1601.9960000000001</v>
      </c>
      <c r="I28" s="96">
        <f t="shared" si="4"/>
        <v>1618.0159600000002</v>
      </c>
      <c r="J28" s="97">
        <f t="shared" si="4"/>
        <v>1634.1961196000002</v>
      </c>
      <c r="K28" s="98">
        <f t="shared" si="3"/>
        <v>1658.7090613939999</v>
      </c>
      <c r="L28" s="90">
        <f t="shared" si="1"/>
        <v>1675.29615200794</v>
      </c>
      <c r="M28" s="122">
        <v>1709.28</v>
      </c>
      <c r="N28" s="126">
        <v>1747.2</v>
      </c>
    </row>
    <row r="29" spans="2:14" ht="35" thickBot="1" x14ac:dyDescent="0.3">
      <c r="B29" s="236"/>
      <c r="C29" s="205"/>
      <c r="D29" s="17" t="s">
        <v>146</v>
      </c>
      <c r="E29" s="17"/>
      <c r="F29" s="22" t="s">
        <v>85</v>
      </c>
      <c r="G29" s="42">
        <v>1665</v>
      </c>
      <c r="H29" s="48">
        <f t="shared" si="2"/>
        <v>1684.98</v>
      </c>
      <c r="I29" s="55">
        <f t="shared" si="4"/>
        <v>1701.8298</v>
      </c>
      <c r="J29" s="56">
        <f t="shared" si="4"/>
        <v>1718.8480979999999</v>
      </c>
      <c r="K29" s="73">
        <f t="shared" si="3"/>
        <v>1744.6308194699998</v>
      </c>
      <c r="L29" s="89">
        <f t="shared" si="1"/>
        <v>1762.0771276646999</v>
      </c>
      <c r="M29" s="86"/>
      <c r="N29" s="131"/>
    </row>
    <row r="30" spans="2:14" ht="35" thickBot="1" x14ac:dyDescent="0.3">
      <c r="B30" s="236"/>
      <c r="C30" s="203" t="s">
        <v>147</v>
      </c>
      <c r="D30" s="17" t="s">
        <v>148</v>
      </c>
      <c r="E30" s="17"/>
      <c r="F30" s="22" t="s">
        <v>11</v>
      </c>
      <c r="G30" s="42">
        <v>2826</v>
      </c>
      <c r="H30" s="48">
        <f t="shared" si="2"/>
        <v>2859.9119999999998</v>
      </c>
      <c r="I30" s="53">
        <f t="shared" si="4"/>
        <v>2888.5111199999997</v>
      </c>
      <c r="J30" s="56">
        <f t="shared" si="4"/>
        <v>2917.3962311999999</v>
      </c>
      <c r="K30" s="73">
        <f t="shared" si="3"/>
        <v>2961.1571746679997</v>
      </c>
      <c r="L30" s="89">
        <f t="shared" si="1"/>
        <v>2990.7687464146798</v>
      </c>
      <c r="M30" s="86"/>
      <c r="N30" s="131"/>
    </row>
    <row r="31" spans="2:14" ht="30" customHeight="1" thickBot="1" x14ac:dyDescent="0.3">
      <c r="B31" s="236"/>
      <c r="C31" s="204"/>
      <c r="D31" s="198" t="s">
        <v>149</v>
      </c>
      <c r="E31" s="17" t="s">
        <v>127</v>
      </c>
      <c r="F31" s="22" t="s">
        <v>47</v>
      </c>
      <c r="G31" s="43">
        <v>2460</v>
      </c>
      <c r="H31" s="48">
        <f t="shared" si="2"/>
        <v>2489.52</v>
      </c>
      <c r="I31" s="52">
        <f t="shared" si="4"/>
        <v>2514.4151999999999</v>
      </c>
      <c r="J31" s="56">
        <f t="shared" si="4"/>
        <v>2539.5593519999998</v>
      </c>
      <c r="K31" s="73">
        <f t="shared" si="3"/>
        <v>2577.6527422799995</v>
      </c>
      <c r="L31" s="89">
        <f t="shared" si="1"/>
        <v>2603.4292697027995</v>
      </c>
      <c r="M31" s="86"/>
      <c r="N31" s="131"/>
    </row>
    <row r="32" spans="2:14" ht="30" customHeight="1" thickBot="1" x14ac:dyDescent="0.3">
      <c r="B32" s="236"/>
      <c r="C32" s="204"/>
      <c r="D32" s="198"/>
      <c r="E32" s="17" t="s">
        <v>128</v>
      </c>
      <c r="F32" s="22" t="s">
        <v>132</v>
      </c>
      <c r="G32" s="42">
        <v>1854</v>
      </c>
      <c r="H32" s="48">
        <f t="shared" si="2"/>
        <v>1876.248</v>
      </c>
      <c r="I32" s="52">
        <f t="shared" si="4"/>
        <v>1895.0104800000001</v>
      </c>
      <c r="J32" s="56">
        <f t="shared" si="4"/>
        <v>1913.9605848000001</v>
      </c>
      <c r="K32" s="73">
        <f t="shared" si="3"/>
        <v>1942.6699935719998</v>
      </c>
      <c r="L32" s="89">
        <f t="shared" si="1"/>
        <v>1962.0966935077199</v>
      </c>
      <c r="M32" s="86"/>
      <c r="N32" s="131"/>
    </row>
    <row r="33" spans="2:14" ht="35" thickBot="1" x14ac:dyDescent="0.3">
      <c r="B33" s="236"/>
      <c r="C33" s="205"/>
      <c r="D33" s="17" t="s">
        <v>150</v>
      </c>
      <c r="E33" s="17"/>
      <c r="F33" s="22" t="s">
        <v>100</v>
      </c>
      <c r="G33" s="42">
        <v>1665</v>
      </c>
      <c r="H33" s="48">
        <f t="shared" si="2"/>
        <v>1684.98</v>
      </c>
      <c r="I33" s="52">
        <f t="shared" si="4"/>
        <v>1701.8298</v>
      </c>
      <c r="J33" s="56">
        <f t="shared" si="4"/>
        <v>1718.8480979999999</v>
      </c>
      <c r="K33" s="73">
        <f t="shared" si="3"/>
        <v>1744.6308194699998</v>
      </c>
      <c r="L33" s="89">
        <f t="shared" si="1"/>
        <v>1762.0771276646999</v>
      </c>
      <c r="M33" s="86"/>
      <c r="N33" s="131"/>
    </row>
    <row r="34" spans="2:14" ht="69" thickBot="1" x14ac:dyDescent="0.3">
      <c r="B34" s="236"/>
      <c r="C34" s="203" t="s">
        <v>151</v>
      </c>
      <c r="D34" s="17" t="s">
        <v>152</v>
      </c>
      <c r="E34" s="17"/>
      <c r="F34" s="22" t="s">
        <v>11</v>
      </c>
      <c r="G34" s="42">
        <v>2900</v>
      </c>
      <c r="H34" s="48">
        <f t="shared" si="2"/>
        <v>2934.8</v>
      </c>
      <c r="I34" s="52">
        <f t="shared" si="4"/>
        <v>2964.1480000000001</v>
      </c>
      <c r="J34" s="56">
        <f t="shared" si="4"/>
        <v>2993.7894800000004</v>
      </c>
      <c r="K34" s="73">
        <f t="shared" si="3"/>
        <v>3038.6963221999999</v>
      </c>
      <c r="L34" s="89">
        <f t="shared" si="1"/>
        <v>3069.0832854219998</v>
      </c>
      <c r="M34" s="86"/>
      <c r="N34" s="131"/>
    </row>
    <row r="35" spans="2:14" ht="35" thickBot="1" x14ac:dyDescent="0.3">
      <c r="B35" s="236"/>
      <c r="C35" s="204"/>
      <c r="D35" s="17" t="s">
        <v>153</v>
      </c>
      <c r="E35" s="17"/>
      <c r="F35" s="22" t="s">
        <v>139</v>
      </c>
      <c r="G35" s="42">
        <v>2155</v>
      </c>
      <c r="H35" s="48">
        <f t="shared" si="2"/>
        <v>2180.86</v>
      </c>
      <c r="I35" s="52">
        <f t="shared" si="4"/>
        <v>2202.6686</v>
      </c>
      <c r="J35" s="56">
        <f t="shared" si="4"/>
        <v>2224.6952860000001</v>
      </c>
      <c r="K35" s="73">
        <f t="shared" si="3"/>
        <v>2258.0657152899998</v>
      </c>
      <c r="L35" s="89">
        <f t="shared" si="1"/>
        <v>2280.6463724429</v>
      </c>
      <c r="M35" s="86"/>
      <c r="N35" s="131"/>
    </row>
    <row r="36" spans="2:14" ht="30" customHeight="1" thickBot="1" x14ac:dyDescent="0.3">
      <c r="B36" s="236"/>
      <c r="C36" s="204"/>
      <c r="D36" s="198" t="s">
        <v>154</v>
      </c>
      <c r="E36" s="17" t="s">
        <v>127</v>
      </c>
      <c r="F36" s="22" t="s">
        <v>47</v>
      </c>
      <c r="G36" s="42">
        <v>2607</v>
      </c>
      <c r="H36" s="48">
        <f t="shared" si="2"/>
        <v>2638.2840000000001</v>
      </c>
      <c r="I36" s="55">
        <f t="shared" si="4"/>
        <v>2664.6668400000003</v>
      </c>
      <c r="J36" s="56">
        <f t="shared" si="4"/>
        <v>2691.3135084000005</v>
      </c>
      <c r="K36" s="73">
        <f t="shared" si="3"/>
        <v>2731.6832110260002</v>
      </c>
      <c r="L36" s="89">
        <f t="shared" si="1"/>
        <v>2759.00004313626</v>
      </c>
      <c r="M36" s="86"/>
      <c r="N36" s="131"/>
    </row>
    <row r="37" spans="2:14" ht="30" customHeight="1" thickBot="1" x14ac:dyDescent="0.3">
      <c r="B37" s="236"/>
      <c r="C37" s="204"/>
      <c r="D37" s="198"/>
      <c r="E37" s="17" t="s">
        <v>128</v>
      </c>
      <c r="F37" s="22" t="s">
        <v>132</v>
      </c>
      <c r="G37" s="42">
        <v>2187</v>
      </c>
      <c r="H37" s="48">
        <f t="shared" si="2"/>
        <v>2213.2440000000001</v>
      </c>
      <c r="I37" s="52">
        <f t="shared" si="4"/>
        <v>2235.37644</v>
      </c>
      <c r="J37" s="56">
        <f t="shared" si="4"/>
        <v>2257.7302043999998</v>
      </c>
      <c r="K37" s="73">
        <f t="shared" si="3"/>
        <v>2291.5961574659996</v>
      </c>
      <c r="L37" s="89">
        <f t="shared" si="1"/>
        <v>2314.5121190406594</v>
      </c>
      <c r="M37" s="86"/>
      <c r="N37" s="131"/>
    </row>
    <row r="38" spans="2:14" ht="35" thickBot="1" x14ac:dyDescent="0.3">
      <c r="B38" s="236"/>
      <c r="C38" s="205"/>
      <c r="D38" s="25" t="s">
        <v>155</v>
      </c>
      <c r="E38" s="17"/>
      <c r="F38" s="22" t="s">
        <v>85</v>
      </c>
      <c r="G38" s="42">
        <v>1797</v>
      </c>
      <c r="H38" s="48">
        <f t="shared" si="2"/>
        <v>1818.5640000000001</v>
      </c>
      <c r="I38" s="55">
        <f t="shared" si="4"/>
        <v>1836.74964</v>
      </c>
      <c r="J38" s="56">
        <f t="shared" si="4"/>
        <v>1855.1171363999999</v>
      </c>
      <c r="K38" s="73">
        <f t="shared" si="3"/>
        <v>1882.9438934459997</v>
      </c>
      <c r="L38" s="89">
        <f t="shared" si="1"/>
        <v>1901.7733323804598</v>
      </c>
      <c r="M38" s="86"/>
      <c r="N38" s="131"/>
    </row>
    <row r="39" spans="2:14" ht="69" thickBot="1" x14ac:dyDescent="0.3">
      <c r="B39" s="236"/>
      <c r="C39" s="203" t="s">
        <v>156</v>
      </c>
      <c r="D39" s="17" t="s">
        <v>157</v>
      </c>
      <c r="E39" s="17"/>
      <c r="F39" s="22" t="s">
        <v>11</v>
      </c>
      <c r="G39" s="42">
        <v>2743</v>
      </c>
      <c r="H39" s="48">
        <f t="shared" si="2"/>
        <v>2775.9160000000002</v>
      </c>
      <c r="I39" s="52">
        <f t="shared" si="4"/>
        <v>2803.6751600000002</v>
      </c>
      <c r="J39" s="56">
        <f t="shared" si="4"/>
        <v>2831.7119116000003</v>
      </c>
      <c r="K39" s="73">
        <f t="shared" si="3"/>
        <v>2874.1875902740003</v>
      </c>
      <c r="L39" s="89">
        <f t="shared" si="1"/>
        <v>2902.9294661767403</v>
      </c>
      <c r="M39" s="86"/>
      <c r="N39" s="131"/>
    </row>
    <row r="40" spans="2:14" ht="30" customHeight="1" thickBot="1" x14ac:dyDescent="0.3">
      <c r="B40" s="236"/>
      <c r="C40" s="204"/>
      <c r="D40" s="198" t="s">
        <v>158</v>
      </c>
      <c r="E40" s="26" t="s">
        <v>127</v>
      </c>
      <c r="F40" s="22" t="s">
        <v>47</v>
      </c>
      <c r="G40" s="43">
        <v>2334</v>
      </c>
      <c r="H40" s="48">
        <f t="shared" si="2"/>
        <v>2362.0079999999998</v>
      </c>
      <c r="I40" s="52">
        <f t="shared" si="4"/>
        <v>2385.62808</v>
      </c>
      <c r="J40" s="56">
        <f t="shared" si="4"/>
        <v>2409.4843608000001</v>
      </c>
      <c r="K40" s="73">
        <f t="shared" si="3"/>
        <v>2445.6266262119998</v>
      </c>
      <c r="L40" s="89">
        <f t="shared" si="1"/>
        <v>2470.0828924741199</v>
      </c>
      <c r="M40" s="86"/>
      <c r="N40" s="131"/>
    </row>
    <row r="41" spans="2:14" ht="30" customHeight="1" thickBot="1" x14ac:dyDescent="0.3">
      <c r="B41" s="236"/>
      <c r="C41" s="204"/>
      <c r="D41" s="198"/>
      <c r="E41" s="17" t="s">
        <v>128</v>
      </c>
      <c r="F41" s="22" t="s">
        <v>132</v>
      </c>
      <c r="G41" s="43">
        <v>1704</v>
      </c>
      <c r="H41" s="48">
        <f t="shared" si="2"/>
        <v>1724.4480000000001</v>
      </c>
      <c r="I41" s="51">
        <f t="shared" si="4"/>
        <v>1741.6924800000002</v>
      </c>
      <c r="J41" s="56">
        <f t="shared" si="4"/>
        <v>1759.1094048000002</v>
      </c>
      <c r="K41" s="73">
        <f t="shared" si="3"/>
        <v>1785.496045872</v>
      </c>
      <c r="L41" s="89">
        <f t="shared" si="1"/>
        <v>1803.3510063307199</v>
      </c>
      <c r="M41" s="86"/>
      <c r="N41" s="131"/>
    </row>
    <row r="42" spans="2:14" ht="52" thickBot="1" x14ac:dyDescent="0.3">
      <c r="B42" s="236"/>
      <c r="C42" s="205"/>
      <c r="D42" s="17" t="s">
        <v>159</v>
      </c>
      <c r="E42" s="17"/>
      <c r="F42" s="22" t="s">
        <v>100</v>
      </c>
      <c r="G42" s="43">
        <v>1665</v>
      </c>
      <c r="H42" s="48">
        <f t="shared" si="2"/>
        <v>1684.98</v>
      </c>
      <c r="I42" s="54">
        <f t="shared" si="4"/>
        <v>1701.8298</v>
      </c>
      <c r="J42" s="56">
        <f t="shared" si="4"/>
        <v>1718.8480979999999</v>
      </c>
      <c r="K42" s="73">
        <f t="shared" si="3"/>
        <v>1744.6308194699998</v>
      </c>
      <c r="L42" s="89">
        <f t="shared" si="1"/>
        <v>1762.0771276646999</v>
      </c>
      <c r="M42" s="86"/>
      <c r="N42" s="131"/>
    </row>
    <row r="43" spans="2:14" ht="35" thickBot="1" x14ac:dyDescent="0.3">
      <c r="B43" s="236"/>
      <c r="C43" s="203" t="s">
        <v>160</v>
      </c>
      <c r="D43" s="17" t="s">
        <v>161</v>
      </c>
      <c r="E43" s="17"/>
      <c r="F43" s="22" t="s">
        <v>11</v>
      </c>
      <c r="G43" s="42">
        <v>2732</v>
      </c>
      <c r="H43" s="48">
        <f t="shared" si="2"/>
        <v>2764.7840000000001</v>
      </c>
      <c r="I43" s="50">
        <f t="shared" si="4"/>
        <v>2792.4318400000002</v>
      </c>
      <c r="J43" s="56">
        <f t="shared" si="4"/>
        <v>2820.3561584000004</v>
      </c>
      <c r="K43" s="73">
        <f t="shared" si="3"/>
        <v>2862.6615007760001</v>
      </c>
      <c r="L43" s="89">
        <f t="shared" si="1"/>
        <v>2891.2881157837601</v>
      </c>
      <c r="M43" s="86"/>
      <c r="N43" s="131"/>
    </row>
    <row r="44" spans="2:14" ht="35" thickBot="1" x14ac:dyDescent="0.3">
      <c r="B44" s="236"/>
      <c r="C44" s="204"/>
      <c r="D44" s="17" t="s">
        <v>162</v>
      </c>
      <c r="E44" s="17"/>
      <c r="F44" s="227" t="s">
        <v>47</v>
      </c>
      <c r="G44" s="42">
        <v>2477</v>
      </c>
      <c r="H44" s="48">
        <f t="shared" si="2"/>
        <v>2506.7240000000002</v>
      </c>
      <c r="I44" s="50">
        <f t="shared" si="4"/>
        <v>2531.79124</v>
      </c>
      <c r="J44" s="56">
        <f t="shared" si="4"/>
        <v>2557.1091523999999</v>
      </c>
      <c r="K44" s="73">
        <f t="shared" si="3"/>
        <v>2595.4657896859994</v>
      </c>
      <c r="L44" s="89">
        <f t="shared" si="1"/>
        <v>2621.4204475828597</v>
      </c>
      <c r="M44" s="86"/>
      <c r="N44" s="131"/>
    </row>
    <row r="45" spans="2:14" ht="35" thickBot="1" x14ac:dyDescent="0.3">
      <c r="B45" s="236"/>
      <c r="C45" s="204"/>
      <c r="D45" s="17" t="s">
        <v>163</v>
      </c>
      <c r="E45" s="17"/>
      <c r="F45" s="228"/>
      <c r="G45" s="40">
        <v>2429</v>
      </c>
      <c r="H45" s="48">
        <f t="shared" si="2"/>
        <v>2458.1480000000001</v>
      </c>
      <c r="I45" s="52">
        <f t="shared" si="4"/>
        <v>2482.72948</v>
      </c>
      <c r="J45" s="56">
        <f t="shared" si="4"/>
        <v>2507.5567747999999</v>
      </c>
      <c r="K45" s="73">
        <f t="shared" si="3"/>
        <v>2545.1701264219996</v>
      </c>
      <c r="L45" s="89">
        <f t="shared" si="1"/>
        <v>2570.6218276862196</v>
      </c>
      <c r="M45" s="86"/>
      <c r="N45" s="131"/>
    </row>
    <row r="46" spans="2:14" ht="35" thickBot="1" x14ac:dyDescent="0.3">
      <c r="B46" s="236"/>
      <c r="C46" s="204"/>
      <c r="D46" s="17" t="s">
        <v>164</v>
      </c>
      <c r="E46" s="17"/>
      <c r="F46" s="22" t="s">
        <v>139</v>
      </c>
      <c r="G46" s="42">
        <v>2430</v>
      </c>
      <c r="H46" s="48">
        <f t="shared" si="2"/>
        <v>2459.16</v>
      </c>
      <c r="I46" s="52">
        <f t="shared" si="4"/>
        <v>2483.7516000000001</v>
      </c>
      <c r="J46" s="56">
        <f t="shared" si="4"/>
        <v>2508.5891160000001</v>
      </c>
      <c r="K46" s="73">
        <f t="shared" si="3"/>
        <v>2546.2179527399999</v>
      </c>
      <c r="L46" s="89">
        <f t="shared" si="1"/>
        <v>2571.6801322674</v>
      </c>
      <c r="M46" s="86"/>
      <c r="N46" s="131"/>
    </row>
    <row r="47" spans="2:14" ht="35" thickBot="1" x14ac:dyDescent="0.3">
      <c r="B47" s="236"/>
      <c r="C47" s="204"/>
      <c r="D47" s="18" t="s">
        <v>165</v>
      </c>
      <c r="E47" s="27"/>
      <c r="F47" s="20" t="s">
        <v>11</v>
      </c>
      <c r="G47" s="43">
        <v>2732</v>
      </c>
      <c r="H47" s="48">
        <f t="shared" si="2"/>
        <v>2764.7840000000001</v>
      </c>
      <c r="I47" s="50">
        <f t="shared" si="4"/>
        <v>2792.4318400000002</v>
      </c>
      <c r="J47" s="56">
        <f t="shared" si="4"/>
        <v>2820.3561584000004</v>
      </c>
      <c r="K47" s="73">
        <f t="shared" si="3"/>
        <v>2862.6615007760001</v>
      </c>
      <c r="L47" s="89">
        <f t="shared" si="1"/>
        <v>2891.2881157837601</v>
      </c>
      <c r="M47" s="86"/>
      <c r="N47" s="131"/>
    </row>
    <row r="48" spans="2:14" ht="30" customHeight="1" thickBot="1" x14ac:dyDescent="0.3">
      <c r="B48" s="236"/>
      <c r="C48" s="204"/>
      <c r="D48" s="234" t="s">
        <v>166</v>
      </c>
      <c r="E48" s="17" t="s">
        <v>127</v>
      </c>
      <c r="F48" s="20" t="s">
        <v>47</v>
      </c>
      <c r="G48" s="43">
        <v>2477</v>
      </c>
      <c r="H48" s="48">
        <f t="shared" si="2"/>
        <v>2506.7240000000002</v>
      </c>
      <c r="I48" s="52">
        <f t="shared" si="4"/>
        <v>2531.79124</v>
      </c>
      <c r="J48" s="56">
        <f t="shared" si="4"/>
        <v>2557.1091523999999</v>
      </c>
      <c r="K48" s="73">
        <f t="shared" si="3"/>
        <v>2595.4657896859994</v>
      </c>
      <c r="L48" s="89">
        <f t="shared" si="1"/>
        <v>2621.4204475828597</v>
      </c>
      <c r="M48" s="86"/>
      <c r="N48" s="131"/>
    </row>
    <row r="49" spans="2:14" ht="30" customHeight="1" thickBot="1" x14ac:dyDescent="0.3">
      <c r="B49" s="236"/>
      <c r="C49" s="204"/>
      <c r="D49" s="234"/>
      <c r="E49" s="17" t="s">
        <v>128</v>
      </c>
      <c r="F49" s="22" t="s">
        <v>132</v>
      </c>
      <c r="G49" s="43">
        <v>1779</v>
      </c>
      <c r="H49" s="48">
        <f t="shared" si="2"/>
        <v>1800.348</v>
      </c>
      <c r="I49" s="52">
        <f t="shared" si="4"/>
        <v>1818.35148</v>
      </c>
      <c r="J49" s="56">
        <f t="shared" si="4"/>
        <v>1836.5349948</v>
      </c>
      <c r="K49" s="73">
        <f t="shared" si="3"/>
        <v>1864.0830197219998</v>
      </c>
      <c r="L49" s="89">
        <f t="shared" si="1"/>
        <v>1882.7238499192199</v>
      </c>
      <c r="M49" s="86"/>
      <c r="N49" s="132"/>
    </row>
    <row r="50" spans="2:14" ht="35" thickBot="1" x14ac:dyDescent="0.25">
      <c r="B50" s="236"/>
      <c r="C50" s="204"/>
      <c r="D50" s="99" t="s">
        <v>167</v>
      </c>
      <c r="E50" s="92"/>
      <c r="F50" s="100" t="s">
        <v>100</v>
      </c>
      <c r="G50" s="43">
        <v>1583</v>
      </c>
      <c r="H50" s="48">
        <f t="shared" si="2"/>
        <v>1601.9960000000001</v>
      </c>
      <c r="I50" s="53">
        <f t="shared" si="4"/>
        <v>1618.0159600000002</v>
      </c>
      <c r="J50" s="56">
        <f t="shared" si="4"/>
        <v>1634.1961196000002</v>
      </c>
      <c r="K50" s="73">
        <f t="shared" si="3"/>
        <v>1658.7090613939999</v>
      </c>
      <c r="L50" s="90">
        <f t="shared" si="1"/>
        <v>1675.29615200794</v>
      </c>
      <c r="M50" s="127">
        <v>1709.28</v>
      </c>
      <c r="N50" s="133">
        <v>1747.2</v>
      </c>
    </row>
    <row r="51" spans="2:14" ht="30" customHeight="1" thickBot="1" x14ac:dyDescent="0.3">
      <c r="B51" s="236"/>
      <c r="C51" s="204"/>
      <c r="D51" s="189" t="s">
        <v>168</v>
      </c>
      <c r="E51" s="17" t="s">
        <v>127</v>
      </c>
      <c r="F51" s="22" t="s">
        <v>47</v>
      </c>
      <c r="G51" s="42">
        <v>2477</v>
      </c>
      <c r="H51" s="48">
        <f t="shared" si="2"/>
        <v>2506.7240000000002</v>
      </c>
      <c r="I51" s="52">
        <f t="shared" si="4"/>
        <v>2531.79124</v>
      </c>
      <c r="J51" s="56">
        <f t="shared" si="4"/>
        <v>2557.1091523999999</v>
      </c>
      <c r="K51" s="73">
        <f t="shared" si="3"/>
        <v>2595.4657896859994</v>
      </c>
      <c r="L51" s="89">
        <f t="shared" si="1"/>
        <v>2621.4204475828597</v>
      </c>
      <c r="M51" s="86"/>
      <c r="N51" s="134"/>
    </row>
    <row r="52" spans="2:14" ht="30" customHeight="1" thickBot="1" x14ac:dyDescent="0.3">
      <c r="B52" s="236"/>
      <c r="C52" s="204"/>
      <c r="D52" s="199"/>
      <c r="E52" s="17" t="s">
        <v>128</v>
      </c>
      <c r="F52" s="22" t="s">
        <v>132</v>
      </c>
      <c r="G52" s="42">
        <v>1779</v>
      </c>
      <c r="H52" s="48">
        <f t="shared" si="2"/>
        <v>1800.348</v>
      </c>
      <c r="I52" s="52">
        <f t="shared" si="4"/>
        <v>1818.35148</v>
      </c>
      <c r="J52" s="56">
        <f t="shared" si="4"/>
        <v>1836.5349948</v>
      </c>
      <c r="K52" s="73">
        <f t="shared" si="3"/>
        <v>1864.0830197219998</v>
      </c>
      <c r="L52" s="89">
        <f t="shared" si="1"/>
        <v>1882.7238499192199</v>
      </c>
      <c r="M52" s="86"/>
      <c r="N52" s="132"/>
    </row>
    <row r="53" spans="2:14" ht="52" thickBot="1" x14ac:dyDescent="0.25">
      <c r="B53" s="236"/>
      <c r="C53" s="204"/>
      <c r="D53" s="102" t="s">
        <v>169</v>
      </c>
      <c r="E53" s="92"/>
      <c r="F53" s="100" t="s">
        <v>100</v>
      </c>
      <c r="G53" s="101">
        <v>1583</v>
      </c>
      <c r="H53" s="95">
        <f t="shared" si="2"/>
        <v>1601.9960000000001</v>
      </c>
      <c r="I53" s="96">
        <f t="shared" si="4"/>
        <v>1618.0159600000002</v>
      </c>
      <c r="J53" s="97">
        <f t="shared" si="4"/>
        <v>1634.1961196000002</v>
      </c>
      <c r="K53" s="98">
        <f t="shared" si="3"/>
        <v>1658.7090613939999</v>
      </c>
      <c r="L53" s="90">
        <f t="shared" si="1"/>
        <v>1675.29615200794</v>
      </c>
      <c r="M53" s="127">
        <v>1709.28</v>
      </c>
      <c r="N53" s="133">
        <v>1747.2</v>
      </c>
    </row>
    <row r="54" spans="2:14" ht="30" customHeight="1" thickBot="1" x14ac:dyDescent="0.3">
      <c r="B54" s="236"/>
      <c r="C54" s="204"/>
      <c r="D54" s="198" t="s">
        <v>170</v>
      </c>
      <c r="E54" s="17" t="s">
        <v>127</v>
      </c>
      <c r="F54" s="22" t="s">
        <v>47</v>
      </c>
      <c r="G54" s="42">
        <v>2606</v>
      </c>
      <c r="H54" s="48">
        <f t="shared" si="2"/>
        <v>2637.2719999999999</v>
      </c>
      <c r="I54" s="52">
        <f t="shared" si="4"/>
        <v>2663.6447199999998</v>
      </c>
      <c r="J54" s="56">
        <f t="shared" si="4"/>
        <v>2690.2811671999998</v>
      </c>
      <c r="K54" s="73">
        <f t="shared" si="3"/>
        <v>2730.6353847079995</v>
      </c>
      <c r="L54" s="89">
        <f t="shared" si="1"/>
        <v>2757.9417385550796</v>
      </c>
      <c r="M54" s="86"/>
      <c r="N54" s="134"/>
    </row>
    <row r="55" spans="2:14" ht="15" customHeight="1" x14ac:dyDescent="0.2">
      <c r="B55" s="236"/>
      <c r="C55" s="204"/>
      <c r="D55" s="198"/>
      <c r="E55" s="189" t="s">
        <v>128</v>
      </c>
      <c r="F55" s="227" t="s">
        <v>132</v>
      </c>
      <c r="G55" s="210">
        <v>1983</v>
      </c>
      <c r="H55" s="212">
        <f t="shared" si="2"/>
        <v>2006.796</v>
      </c>
      <c r="I55" s="214">
        <f t="shared" si="4"/>
        <v>2026.8639600000001</v>
      </c>
      <c r="J55" s="214">
        <f t="shared" si="4"/>
        <v>2047.1325996</v>
      </c>
      <c r="K55" s="216">
        <f t="shared" si="3"/>
        <v>2077.8395885939999</v>
      </c>
      <c r="L55" s="218">
        <f t="shared" si="1"/>
        <v>2098.6179844799399</v>
      </c>
      <c r="M55" s="123"/>
      <c r="N55" s="208"/>
    </row>
    <row r="56" spans="2:14" ht="15" customHeight="1" thickBot="1" x14ac:dyDescent="0.25">
      <c r="B56" s="236"/>
      <c r="C56" s="204"/>
      <c r="D56" s="198"/>
      <c r="E56" s="190"/>
      <c r="F56" s="228"/>
      <c r="G56" s="211"/>
      <c r="H56" s="213"/>
      <c r="I56" s="215"/>
      <c r="J56" s="215"/>
      <c r="K56" s="217"/>
      <c r="L56" s="219"/>
      <c r="M56" s="124"/>
      <c r="N56" s="223"/>
    </row>
    <row r="57" spans="2:14" ht="52" customHeight="1" thickBot="1" x14ac:dyDescent="0.25">
      <c r="B57" s="236"/>
      <c r="C57" s="204"/>
      <c r="D57" s="103" t="s">
        <v>171</v>
      </c>
      <c r="E57" s="103"/>
      <c r="F57" s="104" t="s">
        <v>100</v>
      </c>
      <c r="G57" s="42">
        <v>1583</v>
      </c>
      <c r="H57" s="48">
        <f t="shared" si="2"/>
        <v>1601.9960000000001</v>
      </c>
      <c r="I57" s="50">
        <f t="shared" si="4"/>
        <v>1618.0159600000002</v>
      </c>
      <c r="J57" s="56">
        <f t="shared" si="4"/>
        <v>1634.1961196000002</v>
      </c>
      <c r="K57" s="73">
        <f t="shared" si="3"/>
        <v>1658.7090613939999</v>
      </c>
      <c r="L57" s="90">
        <f t="shared" si="1"/>
        <v>1675.29615200794</v>
      </c>
      <c r="M57" s="127">
        <v>1709.28</v>
      </c>
      <c r="N57" s="133">
        <v>1747.2</v>
      </c>
    </row>
    <row r="58" spans="2:14" ht="16" customHeight="1" x14ac:dyDescent="0.2">
      <c r="B58" s="236"/>
      <c r="C58" s="204"/>
      <c r="D58" s="189" t="s">
        <v>172</v>
      </c>
      <c r="E58" s="227"/>
      <c r="F58" s="227" t="s">
        <v>85</v>
      </c>
      <c r="G58" s="210">
        <v>1665</v>
      </c>
      <c r="H58" s="212">
        <f t="shared" si="2"/>
        <v>1684.98</v>
      </c>
      <c r="I58" s="214">
        <f t="shared" si="4"/>
        <v>1701.8298</v>
      </c>
      <c r="J58" s="214">
        <f t="shared" si="4"/>
        <v>1718.8480979999999</v>
      </c>
      <c r="K58" s="216">
        <f t="shared" si="3"/>
        <v>1744.6308194699998</v>
      </c>
      <c r="L58" s="218">
        <f t="shared" si="1"/>
        <v>1762.0771276646999</v>
      </c>
      <c r="M58" s="123"/>
      <c r="N58" s="223"/>
    </row>
    <row r="59" spans="2:14" ht="16" customHeight="1" thickBot="1" x14ac:dyDescent="0.25">
      <c r="B59" s="236"/>
      <c r="C59" s="204"/>
      <c r="D59" s="190"/>
      <c r="E59" s="228"/>
      <c r="F59" s="228"/>
      <c r="G59" s="211"/>
      <c r="H59" s="213"/>
      <c r="I59" s="215"/>
      <c r="J59" s="215"/>
      <c r="K59" s="217"/>
      <c r="L59" s="219"/>
      <c r="M59" s="124"/>
      <c r="N59" s="223"/>
    </row>
    <row r="60" spans="2:14" ht="35" thickBot="1" x14ac:dyDescent="0.3">
      <c r="B60" s="236"/>
      <c r="C60" s="204"/>
      <c r="D60" s="29" t="s">
        <v>173</v>
      </c>
      <c r="E60" s="17"/>
      <c r="F60" s="22" t="s">
        <v>132</v>
      </c>
      <c r="G60" s="43">
        <v>2259</v>
      </c>
      <c r="H60" s="48">
        <f t="shared" si="2"/>
        <v>2286.1080000000002</v>
      </c>
      <c r="I60" s="50">
        <f t="shared" si="4"/>
        <v>2308.9690800000003</v>
      </c>
      <c r="J60" s="56">
        <f t="shared" si="4"/>
        <v>2332.0587708000003</v>
      </c>
      <c r="K60" s="73">
        <f t="shared" si="3"/>
        <v>2367.0396523620002</v>
      </c>
      <c r="L60" s="89">
        <f t="shared" si="1"/>
        <v>2390.7100488856204</v>
      </c>
      <c r="M60" s="86"/>
      <c r="N60" s="131"/>
    </row>
    <row r="61" spans="2:14" ht="35" thickBot="1" x14ac:dyDescent="0.25">
      <c r="B61" s="236"/>
      <c r="C61" s="205"/>
      <c r="D61" s="102" t="s">
        <v>174</v>
      </c>
      <c r="E61" s="92"/>
      <c r="F61" s="100" t="s">
        <v>100</v>
      </c>
      <c r="G61" s="43">
        <v>1583</v>
      </c>
      <c r="H61" s="48">
        <f t="shared" si="2"/>
        <v>1601.9960000000001</v>
      </c>
      <c r="I61" s="50">
        <f t="shared" si="4"/>
        <v>1618.0159600000002</v>
      </c>
      <c r="J61" s="56">
        <f t="shared" si="4"/>
        <v>1634.1961196000002</v>
      </c>
      <c r="K61" s="73">
        <f t="shared" si="3"/>
        <v>1658.7090613939999</v>
      </c>
      <c r="L61" s="90">
        <f t="shared" si="1"/>
        <v>1675.29615200794</v>
      </c>
      <c r="M61" s="127">
        <v>1709.28</v>
      </c>
      <c r="N61" s="133">
        <v>1747.2</v>
      </c>
    </row>
    <row r="62" spans="2:14" ht="35" thickBot="1" x14ac:dyDescent="0.3">
      <c r="B62" s="236"/>
      <c r="C62" s="203" t="s">
        <v>175</v>
      </c>
      <c r="D62" s="17" t="s">
        <v>176</v>
      </c>
      <c r="E62" s="26"/>
      <c r="F62" s="20" t="s">
        <v>132</v>
      </c>
      <c r="G62" s="40">
        <v>1876</v>
      </c>
      <c r="H62" s="48">
        <f t="shared" si="2"/>
        <v>1898.5119999999999</v>
      </c>
      <c r="I62" s="52">
        <f t="shared" si="4"/>
        <v>1917.49712</v>
      </c>
      <c r="J62" s="56">
        <f t="shared" si="4"/>
        <v>1936.6720912000001</v>
      </c>
      <c r="K62" s="73">
        <f t="shared" si="3"/>
        <v>1965.7221725679999</v>
      </c>
      <c r="L62" s="89">
        <f t="shared" si="1"/>
        <v>1985.37939429368</v>
      </c>
      <c r="M62" s="86"/>
      <c r="N62" s="137"/>
    </row>
    <row r="63" spans="2:14" ht="34" customHeight="1" thickBot="1" x14ac:dyDescent="0.3">
      <c r="B63" s="236"/>
      <c r="C63" s="204"/>
      <c r="D63" s="17" t="s">
        <v>177</v>
      </c>
      <c r="E63" s="17"/>
      <c r="F63" s="229" t="s">
        <v>47</v>
      </c>
      <c r="G63" s="42">
        <v>2209</v>
      </c>
      <c r="H63" s="48">
        <f t="shared" si="2"/>
        <v>2235.5079999999998</v>
      </c>
      <c r="I63" s="52">
        <f t="shared" si="4"/>
        <v>2257.8630799999996</v>
      </c>
      <c r="J63" s="56">
        <f t="shared" si="4"/>
        <v>2280.4417107999998</v>
      </c>
      <c r="K63" s="73">
        <f t="shared" si="3"/>
        <v>2314.6483364619994</v>
      </c>
      <c r="L63" s="89">
        <f t="shared" si="1"/>
        <v>2337.7948198266195</v>
      </c>
      <c r="M63" s="86"/>
      <c r="N63" s="131"/>
    </row>
    <row r="64" spans="2:14" ht="69" thickBot="1" x14ac:dyDescent="0.3">
      <c r="B64" s="236"/>
      <c r="C64" s="204"/>
      <c r="D64" s="17" t="s">
        <v>178</v>
      </c>
      <c r="E64" s="17"/>
      <c r="F64" s="228"/>
      <c r="G64" s="40">
        <v>2210</v>
      </c>
      <c r="H64" s="48">
        <f t="shared" si="2"/>
        <v>2236.52</v>
      </c>
      <c r="I64" s="53">
        <f t="shared" si="4"/>
        <v>2258.8852000000002</v>
      </c>
      <c r="J64" s="56">
        <f t="shared" si="4"/>
        <v>2281.474052</v>
      </c>
      <c r="K64" s="73">
        <f t="shared" si="3"/>
        <v>2315.6961627799997</v>
      </c>
      <c r="L64" s="89">
        <f t="shared" si="1"/>
        <v>2338.8531244077999</v>
      </c>
      <c r="M64" s="86"/>
      <c r="N64" s="136"/>
    </row>
    <row r="65" spans="2:14" ht="69" thickBot="1" x14ac:dyDescent="0.3">
      <c r="B65" s="236"/>
      <c r="C65" s="204"/>
      <c r="D65" s="17" t="s">
        <v>179</v>
      </c>
      <c r="E65" s="17"/>
      <c r="F65" s="22" t="s">
        <v>132</v>
      </c>
      <c r="G65" s="43">
        <v>1876</v>
      </c>
      <c r="H65" s="48">
        <f t="shared" si="2"/>
        <v>1898.5119999999999</v>
      </c>
      <c r="I65" s="50">
        <f t="shared" si="4"/>
        <v>1917.49712</v>
      </c>
      <c r="J65" s="56">
        <f t="shared" si="4"/>
        <v>1936.6720912000001</v>
      </c>
      <c r="K65" s="73">
        <f t="shared" si="3"/>
        <v>1965.7221725679999</v>
      </c>
      <c r="L65" s="89">
        <f t="shared" si="1"/>
        <v>1985.37939429368</v>
      </c>
      <c r="M65" s="86"/>
      <c r="N65" s="131"/>
    </row>
    <row r="66" spans="2:14" ht="69" thickBot="1" x14ac:dyDescent="0.3">
      <c r="B66" s="236"/>
      <c r="C66" s="204"/>
      <c r="D66" s="17" t="s">
        <v>180</v>
      </c>
      <c r="E66" s="17"/>
      <c r="F66" s="22" t="s">
        <v>100</v>
      </c>
      <c r="G66" s="43">
        <v>1721</v>
      </c>
      <c r="H66" s="48">
        <f t="shared" si="2"/>
        <v>1741.652</v>
      </c>
      <c r="I66" s="52">
        <f t="shared" si="4"/>
        <v>1759.06852</v>
      </c>
      <c r="J66" s="56">
        <f t="shared" si="4"/>
        <v>1776.6592052000001</v>
      </c>
      <c r="K66" s="73">
        <f t="shared" si="3"/>
        <v>1803.3090932779999</v>
      </c>
      <c r="L66" s="89">
        <f t="shared" si="1"/>
        <v>1821.3421842107798</v>
      </c>
      <c r="M66" s="86"/>
      <c r="N66" s="137"/>
    </row>
    <row r="67" spans="2:14" ht="32" customHeight="1" thickBot="1" x14ac:dyDescent="0.3">
      <c r="B67" s="236"/>
      <c r="C67" s="204"/>
      <c r="D67" s="30" t="s">
        <v>181</v>
      </c>
      <c r="E67" s="17"/>
      <c r="F67" s="23" t="s">
        <v>139</v>
      </c>
      <c r="G67" s="43">
        <v>2228</v>
      </c>
      <c r="H67" s="48">
        <f t="shared" si="2"/>
        <v>2254.7359999999999</v>
      </c>
      <c r="I67" s="52">
        <f t="shared" si="4"/>
        <v>2277.2833599999999</v>
      </c>
      <c r="J67" s="56">
        <f t="shared" si="4"/>
        <v>2300.0561935999999</v>
      </c>
      <c r="K67" s="73">
        <f t="shared" si="3"/>
        <v>2334.5570365039998</v>
      </c>
      <c r="L67" s="89">
        <f t="shared" si="1"/>
        <v>2357.90260686904</v>
      </c>
      <c r="M67" s="86"/>
      <c r="N67" s="138"/>
    </row>
    <row r="68" spans="2:14" ht="16" customHeight="1" x14ac:dyDescent="0.2">
      <c r="B68" s="236"/>
      <c r="C68" s="204"/>
      <c r="D68" s="189" t="s">
        <v>182</v>
      </c>
      <c r="E68" s="227"/>
      <c r="F68" s="230" t="s">
        <v>132</v>
      </c>
      <c r="G68" s="232">
        <v>1704</v>
      </c>
      <c r="H68" s="212">
        <f t="shared" ref="H68:H131" si="5">G68*1.012</f>
        <v>1724.4480000000001</v>
      </c>
      <c r="I68" s="214">
        <f t="shared" si="4"/>
        <v>1741.6924800000002</v>
      </c>
      <c r="J68" s="214">
        <f t="shared" si="4"/>
        <v>1759.1094048000002</v>
      </c>
      <c r="K68" s="216">
        <f t="shared" si="3"/>
        <v>1785.496045872</v>
      </c>
      <c r="L68" s="218">
        <f t="shared" ref="L68:L131" si="6">K68*1.01</f>
        <v>1803.3510063307199</v>
      </c>
      <c r="M68" s="206"/>
      <c r="N68" s="208"/>
    </row>
    <row r="69" spans="2:14" ht="16" customHeight="1" thickBot="1" x14ac:dyDescent="0.25">
      <c r="B69" s="236"/>
      <c r="C69" s="205"/>
      <c r="D69" s="190"/>
      <c r="E69" s="228"/>
      <c r="F69" s="231"/>
      <c r="G69" s="233"/>
      <c r="H69" s="213"/>
      <c r="I69" s="215"/>
      <c r="J69" s="215"/>
      <c r="K69" s="217"/>
      <c r="L69" s="219"/>
      <c r="M69" s="207"/>
      <c r="N69" s="223"/>
    </row>
    <row r="70" spans="2:14" ht="35" thickBot="1" x14ac:dyDescent="0.3">
      <c r="B70" s="236"/>
      <c r="C70" s="224" t="s">
        <v>183</v>
      </c>
      <c r="D70" s="17" t="s">
        <v>184</v>
      </c>
      <c r="E70" s="17"/>
      <c r="F70" s="22" t="s">
        <v>11</v>
      </c>
      <c r="G70" s="43">
        <v>2795</v>
      </c>
      <c r="H70" s="48">
        <f t="shared" si="5"/>
        <v>2828.54</v>
      </c>
      <c r="I70" s="52">
        <f t="shared" si="4"/>
        <v>2856.8254000000002</v>
      </c>
      <c r="J70" s="56">
        <f t="shared" si="4"/>
        <v>2885.3936540000004</v>
      </c>
      <c r="K70" s="73">
        <f t="shared" ref="K70:K133" si="7">J70*1.015</f>
        <v>2928.6745588100002</v>
      </c>
      <c r="L70" s="89">
        <f t="shared" si="6"/>
        <v>2957.9613043981003</v>
      </c>
      <c r="M70" s="86"/>
      <c r="N70" s="138"/>
    </row>
    <row r="71" spans="2:14" ht="35" thickBot="1" x14ac:dyDescent="0.3">
      <c r="B71" s="236"/>
      <c r="C71" s="225"/>
      <c r="D71" s="17" t="s">
        <v>185</v>
      </c>
      <c r="E71" s="17"/>
      <c r="F71" s="22" t="s">
        <v>47</v>
      </c>
      <c r="G71" s="43">
        <v>2491</v>
      </c>
      <c r="H71" s="48">
        <f t="shared" si="5"/>
        <v>2520.8919999999998</v>
      </c>
      <c r="I71" s="52">
        <f t="shared" si="4"/>
        <v>2546.1009199999999</v>
      </c>
      <c r="J71" s="56">
        <f t="shared" si="4"/>
        <v>2571.5619291999997</v>
      </c>
      <c r="K71" s="73">
        <f t="shared" si="7"/>
        <v>2610.1353581379994</v>
      </c>
      <c r="L71" s="89">
        <f t="shared" si="6"/>
        <v>2636.2367117193794</v>
      </c>
      <c r="M71" s="86"/>
      <c r="N71" s="135"/>
    </row>
    <row r="72" spans="2:14" ht="52" customHeight="1" thickBot="1" x14ac:dyDescent="0.3">
      <c r="B72" s="236"/>
      <c r="C72" s="225"/>
      <c r="D72" s="17" t="s">
        <v>186</v>
      </c>
      <c r="E72" s="17"/>
      <c r="F72" s="227" t="s">
        <v>139</v>
      </c>
      <c r="G72" s="42">
        <v>2165</v>
      </c>
      <c r="H72" s="48">
        <f t="shared" si="5"/>
        <v>2190.98</v>
      </c>
      <c r="I72" s="52">
        <f t="shared" si="4"/>
        <v>2212.8897999999999</v>
      </c>
      <c r="J72" s="56">
        <f t="shared" si="4"/>
        <v>2235.0186979999999</v>
      </c>
      <c r="K72" s="73">
        <f t="shared" si="7"/>
        <v>2268.5439784699997</v>
      </c>
      <c r="L72" s="89">
        <f t="shared" si="6"/>
        <v>2291.2294182546998</v>
      </c>
      <c r="M72" s="86"/>
      <c r="N72" s="138"/>
    </row>
    <row r="73" spans="2:14" ht="35" thickBot="1" x14ac:dyDescent="0.3">
      <c r="B73" s="236"/>
      <c r="C73" s="225"/>
      <c r="D73" s="17" t="s">
        <v>187</v>
      </c>
      <c r="E73" s="17"/>
      <c r="F73" s="228"/>
      <c r="G73" s="40">
        <v>1880</v>
      </c>
      <c r="H73" s="48">
        <f t="shared" si="5"/>
        <v>1902.56</v>
      </c>
      <c r="I73" s="52">
        <f t="shared" si="4"/>
        <v>1921.5855999999999</v>
      </c>
      <c r="J73" s="56">
        <f t="shared" si="4"/>
        <v>1940.8014559999999</v>
      </c>
      <c r="K73" s="73">
        <f t="shared" si="7"/>
        <v>1969.9134778399998</v>
      </c>
      <c r="L73" s="89">
        <f t="shared" si="6"/>
        <v>1989.6126126183999</v>
      </c>
      <c r="M73" s="86"/>
      <c r="N73" s="136"/>
    </row>
    <row r="74" spans="2:14" ht="35" thickBot="1" x14ac:dyDescent="0.3">
      <c r="B74" s="236"/>
      <c r="C74" s="225"/>
      <c r="D74" s="17" t="s">
        <v>188</v>
      </c>
      <c r="E74" s="17"/>
      <c r="F74" s="22" t="s">
        <v>132</v>
      </c>
      <c r="G74" s="42">
        <v>1704</v>
      </c>
      <c r="H74" s="48">
        <f t="shared" si="5"/>
        <v>1724.4480000000001</v>
      </c>
      <c r="I74" s="55">
        <f t="shared" si="4"/>
        <v>1741.6924800000002</v>
      </c>
      <c r="J74" s="56">
        <f t="shared" si="4"/>
        <v>1759.1094048000002</v>
      </c>
      <c r="K74" s="73">
        <f t="shared" si="7"/>
        <v>1785.496045872</v>
      </c>
      <c r="L74" s="89">
        <f t="shared" si="6"/>
        <v>1803.3510063307199</v>
      </c>
      <c r="M74" s="86"/>
      <c r="N74" s="135"/>
    </row>
    <row r="75" spans="2:14" ht="35" thickBot="1" x14ac:dyDescent="0.3">
      <c r="B75" s="236"/>
      <c r="C75" s="225"/>
      <c r="D75" s="17" t="s">
        <v>189</v>
      </c>
      <c r="E75" s="17"/>
      <c r="F75" s="22" t="s">
        <v>85</v>
      </c>
      <c r="G75" s="42">
        <v>1665</v>
      </c>
      <c r="H75" s="48">
        <f t="shared" si="5"/>
        <v>1684.98</v>
      </c>
      <c r="I75" s="55">
        <f t="shared" si="4"/>
        <v>1701.8298</v>
      </c>
      <c r="J75" s="56">
        <f t="shared" si="4"/>
        <v>1718.8480979999999</v>
      </c>
      <c r="K75" s="73">
        <f t="shared" si="7"/>
        <v>1744.6308194699998</v>
      </c>
      <c r="L75" s="89">
        <f t="shared" si="6"/>
        <v>1762.0771276646999</v>
      </c>
      <c r="M75" s="86"/>
      <c r="N75" s="138"/>
    </row>
    <row r="76" spans="2:14" ht="35" customHeight="1" thickBot="1" x14ac:dyDescent="0.25">
      <c r="B76" s="236"/>
      <c r="C76" s="225"/>
      <c r="D76" s="92" t="s">
        <v>190</v>
      </c>
      <c r="E76" s="92"/>
      <c r="F76" s="100" t="s">
        <v>100</v>
      </c>
      <c r="G76" s="101">
        <v>1583</v>
      </c>
      <c r="H76" s="95">
        <f t="shared" si="5"/>
        <v>1601.9960000000001</v>
      </c>
      <c r="I76" s="105">
        <f t="shared" si="4"/>
        <v>1618.0159600000002</v>
      </c>
      <c r="J76" s="97">
        <f t="shared" si="4"/>
        <v>1634.1961196000002</v>
      </c>
      <c r="K76" s="98">
        <f t="shared" si="7"/>
        <v>1658.7090613939999</v>
      </c>
      <c r="L76" s="90">
        <f t="shared" si="6"/>
        <v>1675.29615200794</v>
      </c>
      <c r="M76" s="127">
        <v>1709.28</v>
      </c>
      <c r="N76" s="133">
        <v>1747.2</v>
      </c>
    </row>
    <row r="77" spans="2:14" ht="35" thickBot="1" x14ac:dyDescent="0.3">
      <c r="B77" s="236"/>
      <c r="C77" s="225"/>
      <c r="D77" s="17" t="s">
        <v>191</v>
      </c>
      <c r="E77" s="17"/>
      <c r="F77" s="22" t="s">
        <v>11</v>
      </c>
      <c r="G77" s="42">
        <v>2795</v>
      </c>
      <c r="H77" s="48">
        <f t="shared" si="5"/>
        <v>2828.54</v>
      </c>
      <c r="I77" s="52">
        <f t="shared" si="4"/>
        <v>2856.8254000000002</v>
      </c>
      <c r="J77" s="56">
        <f t="shared" si="4"/>
        <v>2885.3936540000004</v>
      </c>
      <c r="K77" s="73">
        <f t="shared" si="7"/>
        <v>2928.6745588100002</v>
      </c>
      <c r="L77" s="89">
        <f t="shared" si="6"/>
        <v>2957.9613043981003</v>
      </c>
      <c r="M77" s="86"/>
      <c r="N77" s="131"/>
    </row>
    <row r="78" spans="2:14" ht="35" customHeight="1" thickBot="1" x14ac:dyDescent="0.3">
      <c r="B78" s="236"/>
      <c r="C78" s="225"/>
      <c r="D78" s="17" t="s">
        <v>192</v>
      </c>
      <c r="E78" s="17"/>
      <c r="F78" s="22" t="s">
        <v>132</v>
      </c>
      <c r="G78" s="42">
        <v>1983</v>
      </c>
      <c r="H78" s="48">
        <f t="shared" si="5"/>
        <v>2006.796</v>
      </c>
      <c r="I78" s="50">
        <f t="shared" si="4"/>
        <v>2026.8639600000001</v>
      </c>
      <c r="J78" s="56">
        <f t="shared" si="4"/>
        <v>2047.1325996</v>
      </c>
      <c r="K78" s="73">
        <f t="shared" si="7"/>
        <v>2077.8395885939999</v>
      </c>
      <c r="L78" s="89">
        <f t="shared" si="6"/>
        <v>2098.6179844799399</v>
      </c>
      <c r="M78" s="128"/>
      <c r="N78" s="132"/>
    </row>
    <row r="79" spans="2:14" ht="69" customHeight="1" thickBot="1" x14ac:dyDescent="0.3">
      <c r="B79" s="237"/>
      <c r="C79" s="226"/>
      <c r="D79" s="17" t="s">
        <v>193</v>
      </c>
      <c r="E79" s="17"/>
      <c r="F79" s="23" t="s">
        <v>100</v>
      </c>
      <c r="G79" s="42">
        <v>1665</v>
      </c>
      <c r="H79" s="48">
        <f t="shared" si="5"/>
        <v>1684.98</v>
      </c>
      <c r="I79" s="52">
        <f t="shared" si="4"/>
        <v>1701.8298</v>
      </c>
      <c r="J79" s="56">
        <f t="shared" si="4"/>
        <v>1718.8480979999999</v>
      </c>
      <c r="K79" s="73">
        <f t="shared" si="7"/>
        <v>1744.6308194699998</v>
      </c>
      <c r="L79" s="89">
        <f t="shared" si="6"/>
        <v>1762.0771276646999</v>
      </c>
      <c r="M79" s="128"/>
      <c r="N79" s="132"/>
    </row>
    <row r="80" spans="2:14" ht="60" customHeight="1" thickBot="1" x14ac:dyDescent="0.3">
      <c r="B80" s="220" t="s">
        <v>194</v>
      </c>
      <c r="C80" s="204" t="s">
        <v>135</v>
      </c>
      <c r="D80" s="17" t="s">
        <v>195</v>
      </c>
      <c r="E80" s="17"/>
      <c r="F80" s="23" t="s">
        <v>47</v>
      </c>
      <c r="G80" s="45">
        <v>2160</v>
      </c>
      <c r="H80" s="48">
        <f t="shared" si="5"/>
        <v>2185.92</v>
      </c>
      <c r="I80" s="52">
        <f t="shared" si="4"/>
        <v>2207.7791999999999</v>
      </c>
      <c r="J80" s="56">
        <f t="shared" si="4"/>
        <v>2229.856992</v>
      </c>
      <c r="K80" s="73">
        <f t="shared" si="7"/>
        <v>2263.3048468799998</v>
      </c>
      <c r="L80" s="89">
        <f t="shared" si="6"/>
        <v>2285.9378953487999</v>
      </c>
      <c r="M80" s="128"/>
      <c r="N80" s="131"/>
    </row>
    <row r="81" spans="2:14" ht="35" thickBot="1" x14ac:dyDescent="0.25">
      <c r="B81" s="221"/>
      <c r="C81" s="204"/>
      <c r="D81" s="102" t="s">
        <v>269</v>
      </c>
      <c r="E81" s="92"/>
      <c r="F81" s="100" t="s">
        <v>100</v>
      </c>
      <c r="G81" s="101">
        <v>1583</v>
      </c>
      <c r="H81" s="95">
        <f t="shared" si="5"/>
        <v>1601.9960000000001</v>
      </c>
      <c r="I81" s="96">
        <f t="shared" si="4"/>
        <v>1618.0159600000002</v>
      </c>
      <c r="J81" s="97">
        <f t="shared" si="4"/>
        <v>1634.1961196000002</v>
      </c>
      <c r="K81" s="98">
        <f t="shared" si="7"/>
        <v>1658.7090613939999</v>
      </c>
      <c r="L81" s="90">
        <f t="shared" si="6"/>
        <v>1675.29615200794</v>
      </c>
      <c r="M81" s="122">
        <v>1709.28</v>
      </c>
      <c r="N81" s="139">
        <v>1747.2</v>
      </c>
    </row>
    <row r="82" spans="2:14" ht="30" customHeight="1" thickBot="1" x14ac:dyDescent="0.3">
      <c r="B82" s="221"/>
      <c r="C82" s="203" t="s">
        <v>147</v>
      </c>
      <c r="D82" s="193" t="s">
        <v>196</v>
      </c>
      <c r="E82" s="18" t="s">
        <v>127</v>
      </c>
      <c r="F82" s="23" t="s">
        <v>47</v>
      </c>
      <c r="G82" s="42">
        <v>2460</v>
      </c>
      <c r="H82" s="48">
        <f t="shared" si="5"/>
        <v>2489.52</v>
      </c>
      <c r="I82" s="52">
        <f t="shared" si="4"/>
        <v>2514.4151999999999</v>
      </c>
      <c r="J82" s="56">
        <f t="shared" si="4"/>
        <v>2539.5593519999998</v>
      </c>
      <c r="K82" s="73">
        <f t="shared" si="7"/>
        <v>2577.6527422799995</v>
      </c>
      <c r="L82" s="89">
        <f t="shared" si="6"/>
        <v>2603.4292697027995</v>
      </c>
      <c r="M82" s="86"/>
      <c r="N82" s="131"/>
    </row>
    <row r="83" spans="2:14" ht="16" customHeight="1" x14ac:dyDescent="0.2">
      <c r="B83" s="221"/>
      <c r="C83" s="204"/>
      <c r="D83" s="222"/>
      <c r="E83" s="189" t="s">
        <v>128</v>
      </c>
      <c r="F83" s="191" t="s">
        <v>132</v>
      </c>
      <c r="G83" s="210">
        <v>1983</v>
      </c>
      <c r="H83" s="212">
        <f t="shared" si="5"/>
        <v>2006.796</v>
      </c>
      <c r="I83" s="214">
        <f t="shared" ref="I83:J146" si="8">H83*1.01</f>
        <v>2026.8639600000001</v>
      </c>
      <c r="J83" s="214">
        <f t="shared" si="8"/>
        <v>2047.1325996</v>
      </c>
      <c r="K83" s="216">
        <f t="shared" si="7"/>
        <v>2077.8395885939999</v>
      </c>
      <c r="L83" s="218">
        <f t="shared" si="6"/>
        <v>2098.6179844799399</v>
      </c>
      <c r="M83" s="206"/>
      <c r="N83" s="208"/>
    </row>
    <row r="84" spans="2:14" ht="26" customHeight="1" thickBot="1" x14ac:dyDescent="0.25">
      <c r="B84" s="221"/>
      <c r="C84" s="204"/>
      <c r="D84" s="194"/>
      <c r="E84" s="190"/>
      <c r="F84" s="192"/>
      <c r="G84" s="211"/>
      <c r="H84" s="213"/>
      <c r="I84" s="215"/>
      <c r="J84" s="215"/>
      <c r="K84" s="217"/>
      <c r="L84" s="219"/>
      <c r="M84" s="207"/>
      <c r="N84" s="209"/>
    </row>
    <row r="85" spans="2:14" ht="30" customHeight="1" thickBot="1" x14ac:dyDescent="0.3">
      <c r="B85" s="221"/>
      <c r="C85" s="203" t="s">
        <v>151</v>
      </c>
      <c r="D85" s="198" t="s">
        <v>197</v>
      </c>
      <c r="E85" s="17" t="s">
        <v>127</v>
      </c>
      <c r="F85" s="22" t="s">
        <v>47</v>
      </c>
      <c r="G85" s="43">
        <v>2460</v>
      </c>
      <c r="H85" s="48">
        <f t="shared" si="5"/>
        <v>2489.52</v>
      </c>
      <c r="I85" s="55">
        <f t="shared" si="8"/>
        <v>2514.4151999999999</v>
      </c>
      <c r="J85" s="56">
        <f t="shared" si="8"/>
        <v>2539.5593519999998</v>
      </c>
      <c r="K85" s="73">
        <f t="shared" si="7"/>
        <v>2577.6527422799995</v>
      </c>
      <c r="L85" s="89">
        <f t="shared" si="6"/>
        <v>2603.4292697027995</v>
      </c>
      <c r="M85" s="86"/>
      <c r="N85" s="131"/>
    </row>
    <row r="86" spans="2:14" ht="30" customHeight="1" thickBot="1" x14ac:dyDescent="0.3">
      <c r="B86" s="221"/>
      <c r="C86" s="204"/>
      <c r="D86" s="198"/>
      <c r="E86" s="26" t="s">
        <v>128</v>
      </c>
      <c r="F86" s="22" t="s">
        <v>132</v>
      </c>
      <c r="G86" s="43">
        <v>2047</v>
      </c>
      <c r="H86" s="48">
        <f t="shared" si="5"/>
        <v>2071.5639999999999</v>
      </c>
      <c r="I86" s="53">
        <f t="shared" si="8"/>
        <v>2092.2796399999997</v>
      </c>
      <c r="J86" s="56">
        <f t="shared" si="8"/>
        <v>2113.2024363999999</v>
      </c>
      <c r="K86" s="73">
        <f t="shared" si="7"/>
        <v>2144.9004729459998</v>
      </c>
      <c r="L86" s="89">
        <f t="shared" si="6"/>
        <v>2166.3494776754596</v>
      </c>
      <c r="M86" s="86"/>
      <c r="N86" s="131"/>
    </row>
    <row r="87" spans="2:14" ht="35" thickBot="1" x14ac:dyDescent="0.25">
      <c r="B87" s="221"/>
      <c r="C87" s="205"/>
      <c r="D87" s="92" t="s">
        <v>198</v>
      </c>
      <c r="E87" s="92"/>
      <c r="F87" s="100" t="s">
        <v>100</v>
      </c>
      <c r="G87" s="101">
        <v>1583</v>
      </c>
      <c r="H87" s="95">
        <f t="shared" si="5"/>
        <v>1601.9960000000001</v>
      </c>
      <c r="I87" s="96">
        <f t="shared" si="8"/>
        <v>1618.0159600000002</v>
      </c>
      <c r="J87" s="97">
        <f t="shared" si="8"/>
        <v>1634.1961196000002</v>
      </c>
      <c r="K87" s="98">
        <f t="shared" si="7"/>
        <v>1658.7090613939999</v>
      </c>
      <c r="L87" s="90">
        <f t="shared" si="6"/>
        <v>1675.29615200794</v>
      </c>
      <c r="M87" s="122">
        <v>1709.28</v>
      </c>
      <c r="N87" s="140">
        <v>1747.2</v>
      </c>
    </row>
    <row r="88" spans="2:14" ht="30" customHeight="1" thickBot="1" x14ac:dyDescent="0.3">
      <c r="B88" s="221"/>
      <c r="C88" s="203" t="s">
        <v>199</v>
      </c>
      <c r="D88" s="198" t="s">
        <v>200</v>
      </c>
      <c r="E88" s="17" t="s">
        <v>127</v>
      </c>
      <c r="F88" s="22" t="s">
        <v>139</v>
      </c>
      <c r="G88" s="42">
        <v>2218</v>
      </c>
      <c r="H88" s="48">
        <f t="shared" si="5"/>
        <v>2244.616</v>
      </c>
      <c r="I88" s="53">
        <f t="shared" si="8"/>
        <v>2267.0621599999999</v>
      </c>
      <c r="J88" s="56">
        <f t="shared" si="8"/>
        <v>2289.7327816000002</v>
      </c>
      <c r="K88" s="73">
        <f t="shared" si="7"/>
        <v>2324.0787733239999</v>
      </c>
      <c r="L88" s="89">
        <f t="shared" si="6"/>
        <v>2347.3195610572398</v>
      </c>
      <c r="M88" s="86"/>
      <c r="N88" s="131"/>
    </row>
    <row r="89" spans="2:14" ht="30" customHeight="1" thickBot="1" x14ac:dyDescent="0.3">
      <c r="B89" s="221"/>
      <c r="C89" s="204"/>
      <c r="D89" s="198"/>
      <c r="E89" s="26" t="s">
        <v>128</v>
      </c>
      <c r="F89" s="22" t="s">
        <v>132</v>
      </c>
      <c r="G89" s="42">
        <v>1704</v>
      </c>
      <c r="H89" s="48">
        <f t="shared" si="5"/>
        <v>1724.4480000000001</v>
      </c>
      <c r="I89" s="52">
        <f t="shared" si="8"/>
        <v>1741.6924800000002</v>
      </c>
      <c r="J89" s="56">
        <f t="shared" si="8"/>
        <v>1759.1094048000002</v>
      </c>
      <c r="K89" s="73">
        <f t="shared" si="7"/>
        <v>1785.496045872</v>
      </c>
      <c r="L89" s="89">
        <f t="shared" si="6"/>
        <v>1803.3510063307199</v>
      </c>
      <c r="M89" s="86"/>
      <c r="N89" s="131"/>
    </row>
    <row r="90" spans="2:14" ht="30" customHeight="1" thickBot="1" x14ac:dyDescent="0.3">
      <c r="B90" s="221"/>
      <c r="C90" s="204"/>
      <c r="D90" s="198" t="s">
        <v>201</v>
      </c>
      <c r="E90" s="17" t="s">
        <v>127</v>
      </c>
      <c r="F90" s="22" t="s">
        <v>139</v>
      </c>
      <c r="G90" s="42">
        <v>2165</v>
      </c>
      <c r="H90" s="48">
        <f t="shared" si="5"/>
        <v>2190.98</v>
      </c>
      <c r="I90" s="55">
        <f t="shared" si="8"/>
        <v>2212.8897999999999</v>
      </c>
      <c r="J90" s="56">
        <f t="shared" si="8"/>
        <v>2235.0186979999999</v>
      </c>
      <c r="K90" s="73">
        <f t="shared" si="7"/>
        <v>2268.5439784699997</v>
      </c>
      <c r="L90" s="89">
        <f t="shared" si="6"/>
        <v>2291.2294182546998</v>
      </c>
      <c r="M90" s="86"/>
      <c r="N90" s="131"/>
    </row>
    <row r="91" spans="2:14" ht="30" customHeight="1" thickBot="1" x14ac:dyDescent="0.25">
      <c r="B91" s="221"/>
      <c r="C91" s="204"/>
      <c r="D91" s="198"/>
      <c r="E91" s="26" t="s">
        <v>128</v>
      </c>
      <c r="F91" s="22" t="s">
        <v>132</v>
      </c>
      <c r="G91" s="42">
        <v>1665</v>
      </c>
      <c r="H91" s="48">
        <f t="shared" si="5"/>
        <v>1684.98</v>
      </c>
      <c r="I91" s="51">
        <f t="shared" si="8"/>
        <v>1701.8298</v>
      </c>
      <c r="J91" s="56">
        <f t="shared" si="8"/>
        <v>1718.8480979999999</v>
      </c>
      <c r="K91" s="73">
        <f t="shared" si="7"/>
        <v>1744.6308194699998</v>
      </c>
      <c r="L91" s="89">
        <f t="shared" si="6"/>
        <v>1762.0771276646999</v>
      </c>
      <c r="M91" s="128"/>
      <c r="N91" s="141"/>
    </row>
    <row r="92" spans="2:14" ht="35" thickBot="1" x14ac:dyDescent="0.3">
      <c r="B92" s="221"/>
      <c r="C92" s="204"/>
      <c r="D92" s="17" t="s">
        <v>202</v>
      </c>
      <c r="E92" s="17"/>
      <c r="F92" s="22" t="s">
        <v>85</v>
      </c>
      <c r="G92" s="42">
        <v>1665</v>
      </c>
      <c r="H92" s="48">
        <f t="shared" si="5"/>
        <v>1684.98</v>
      </c>
      <c r="I92" s="49">
        <f t="shared" si="8"/>
        <v>1701.8298</v>
      </c>
      <c r="J92" s="56">
        <f t="shared" si="8"/>
        <v>1718.8480979999999</v>
      </c>
      <c r="K92" s="73">
        <f t="shared" si="7"/>
        <v>1744.6308194699998</v>
      </c>
      <c r="L92" s="89">
        <f t="shared" si="6"/>
        <v>1762.0771276646999</v>
      </c>
      <c r="M92" s="86"/>
      <c r="N92" s="131"/>
    </row>
    <row r="93" spans="2:14" ht="35" thickBot="1" x14ac:dyDescent="0.25">
      <c r="B93" s="221"/>
      <c r="C93" s="204"/>
      <c r="D93" s="92" t="s">
        <v>203</v>
      </c>
      <c r="E93" s="92"/>
      <c r="F93" s="106"/>
      <c r="G93" s="101">
        <v>1583</v>
      </c>
      <c r="H93" s="95">
        <f t="shared" si="5"/>
        <v>1601.9960000000001</v>
      </c>
      <c r="I93" s="105">
        <f t="shared" si="8"/>
        <v>1618.0159600000002</v>
      </c>
      <c r="J93" s="97">
        <f t="shared" si="8"/>
        <v>1634.1961196000002</v>
      </c>
      <c r="K93" s="98">
        <f t="shared" si="7"/>
        <v>1658.7090613939999</v>
      </c>
      <c r="L93" s="90">
        <f t="shared" si="6"/>
        <v>1675.29615200794</v>
      </c>
      <c r="M93" s="127">
        <v>1709.28</v>
      </c>
      <c r="N93" s="133">
        <v>1747.2</v>
      </c>
    </row>
    <row r="94" spans="2:14" ht="35" thickBot="1" x14ac:dyDescent="0.25">
      <c r="B94" s="221"/>
      <c r="C94" s="204"/>
      <c r="D94" s="92" t="s">
        <v>204</v>
      </c>
      <c r="E94" s="92"/>
      <c r="F94" s="104" t="s">
        <v>100</v>
      </c>
      <c r="G94" s="101">
        <v>1583</v>
      </c>
      <c r="H94" s="95">
        <f t="shared" si="5"/>
        <v>1601.9960000000001</v>
      </c>
      <c r="I94" s="96">
        <f t="shared" si="8"/>
        <v>1618.0159600000002</v>
      </c>
      <c r="J94" s="97">
        <f t="shared" si="8"/>
        <v>1634.1961196000002</v>
      </c>
      <c r="K94" s="98">
        <f t="shared" si="7"/>
        <v>1658.7090613939999</v>
      </c>
      <c r="L94" s="90">
        <f t="shared" si="6"/>
        <v>1675.29615200794</v>
      </c>
      <c r="M94" s="127">
        <v>1709.28</v>
      </c>
      <c r="N94" s="133">
        <v>1747.2</v>
      </c>
    </row>
    <row r="95" spans="2:14" ht="35" thickBot="1" x14ac:dyDescent="0.25">
      <c r="B95" s="221"/>
      <c r="C95" s="205"/>
      <c r="D95" s="107" t="s">
        <v>205</v>
      </c>
      <c r="E95" s="92"/>
      <c r="F95" s="99"/>
      <c r="G95" s="101">
        <v>1531</v>
      </c>
      <c r="H95" s="95">
        <f t="shared" si="5"/>
        <v>1549.3720000000001</v>
      </c>
      <c r="I95" s="108">
        <f t="shared" si="8"/>
        <v>1564.86572</v>
      </c>
      <c r="J95" s="97">
        <f t="shared" si="8"/>
        <v>1580.5143772000001</v>
      </c>
      <c r="K95" s="98">
        <f t="shared" si="7"/>
        <v>1604.222092858</v>
      </c>
      <c r="L95" s="90">
        <f t="shared" si="6"/>
        <v>1620.26431378658</v>
      </c>
      <c r="M95" s="127">
        <v>1709.28</v>
      </c>
      <c r="N95" s="133">
        <v>1747.2</v>
      </c>
    </row>
    <row r="96" spans="2:14" ht="69" thickBot="1" x14ac:dyDescent="0.3">
      <c r="B96" s="200" t="s">
        <v>206</v>
      </c>
      <c r="C96" s="203" t="s">
        <v>135</v>
      </c>
      <c r="D96" s="17" t="s">
        <v>207</v>
      </c>
      <c r="E96" s="17"/>
      <c r="F96" s="22" t="s">
        <v>11</v>
      </c>
      <c r="G96" s="44">
        <v>2910</v>
      </c>
      <c r="H96" s="48">
        <f t="shared" si="5"/>
        <v>2944.92</v>
      </c>
      <c r="I96" s="52">
        <f t="shared" si="8"/>
        <v>2974.3692000000001</v>
      </c>
      <c r="J96" s="56">
        <f t="shared" si="8"/>
        <v>3004.1128920000001</v>
      </c>
      <c r="K96" s="73">
        <f t="shared" si="7"/>
        <v>3049.1745853799998</v>
      </c>
      <c r="L96" s="89">
        <f t="shared" si="6"/>
        <v>3079.6663312338001</v>
      </c>
      <c r="M96" s="86"/>
      <c r="N96" s="131"/>
    </row>
    <row r="97" spans="2:14" ht="69" thickBot="1" x14ac:dyDescent="0.3">
      <c r="B97" s="201"/>
      <c r="C97" s="204"/>
      <c r="D97" s="17" t="s">
        <v>270</v>
      </c>
      <c r="E97" s="17"/>
      <c r="F97" s="22" t="s">
        <v>11</v>
      </c>
      <c r="G97" s="43">
        <v>2910</v>
      </c>
      <c r="H97" s="48">
        <f t="shared" si="5"/>
        <v>2944.92</v>
      </c>
      <c r="I97" s="53">
        <f t="shared" si="8"/>
        <v>2974.3692000000001</v>
      </c>
      <c r="J97" s="56">
        <f t="shared" si="8"/>
        <v>3004.1128920000001</v>
      </c>
      <c r="K97" s="73">
        <f t="shared" si="7"/>
        <v>3049.1745853799998</v>
      </c>
      <c r="L97" s="89">
        <f t="shared" si="6"/>
        <v>3079.6663312338001</v>
      </c>
      <c r="M97" s="86"/>
      <c r="N97" s="131"/>
    </row>
    <row r="98" spans="2:14" ht="69" thickBot="1" x14ac:dyDescent="0.3">
      <c r="B98" s="201"/>
      <c r="C98" s="204"/>
      <c r="D98" s="17" t="s">
        <v>271</v>
      </c>
      <c r="E98" s="17"/>
      <c r="F98" s="22" t="s">
        <v>11</v>
      </c>
      <c r="G98" s="43">
        <v>2910</v>
      </c>
      <c r="H98" s="48">
        <f t="shared" si="5"/>
        <v>2944.92</v>
      </c>
      <c r="I98" s="52">
        <f t="shared" si="8"/>
        <v>2974.3692000000001</v>
      </c>
      <c r="J98" s="56">
        <f t="shared" si="8"/>
        <v>3004.1128920000001</v>
      </c>
      <c r="K98" s="73">
        <f t="shared" si="7"/>
        <v>3049.1745853799998</v>
      </c>
      <c r="L98" s="89">
        <f t="shared" si="6"/>
        <v>3079.6663312338001</v>
      </c>
      <c r="M98" s="86"/>
      <c r="N98" s="131"/>
    </row>
    <row r="99" spans="2:14" ht="32" customHeight="1" thickBot="1" x14ac:dyDescent="0.3">
      <c r="B99" s="201"/>
      <c r="C99" s="204"/>
      <c r="D99" s="17" t="s">
        <v>208</v>
      </c>
      <c r="E99" s="17"/>
      <c r="F99" s="22" t="s">
        <v>47</v>
      </c>
      <c r="G99" s="43">
        <v>2160</v>
      </c>
      <c r="H99" s="48">
        <f t="shared" si="5"/>
        <v>2185.92</v>
      </c>
      <c r="I99" s="52">
        <f t="shared" si="8"/>
        <v>2207.7791999999999</v>
      </c>
      <c r="J99" s="56">
        <f t="shared" si="8"/>
        <v>2229.856992</v>
      </c>
      <c r="K99" s="73">
        <f t="shared" si="7"/>
        <v>2263.3048468799998</v>
      </c>
      <c r="L99" s="89">
        <f t="shared" si="6"/>
        <v>2285.9378953487999</v>
      </c>
      <c r="M99" s="86"/>
      <c r="N99" s="131"/>
    </row>
    <row r="100" spans="2:14" ht="30" customHeight="1" thickBot="1" x14ac:dyDescent="0.3">
      <c r="B100" s="201"/>
      <c r="C100" s="204"/>
      <c r="D100" s="189" t="s">
        <v>209</v>
      </c>
      <c r="E100" s="32" t="s">
        <v>127</v>
      </c>
      <c r="F100" s="20" t="s">
        <v>47</v>
      </c>
      <c r="G100" s="43">
        <v>2160</v>
      </c>
      <c r="H100" s="48">
        <f t="shared" si="5"/>
        <v>2185.92</v>
      </c>
      <c r="I100" s="52">
        <f t="shared" si="8"/>
        <v>2207.7791999999999</v>
      </c>
      <c r="J100" s="56">
        <f t="shared" si="8"/>
        <v>2229.856992</v>
      </c>
      <c r="K100" s="73">
        <f t="shared" si="7"/>
        <v>2263.3048468799998</v>
      </c>
      <c r="L100" s="89">
        <f t="shared" si="6"/>
        <v>2285.9378953487999</v>
      </c>
      <c r="M100" s="86"/>
      <c r="N100" s="131"/>
    </row>
    <row r="101" spans="2:14" ht="30" customHeight="1" thickBot="1" x14ac:dyDescent="0.3">
      <c r="B101" s="201"/>
      <c r="C101" s="204"/>
      <c r="D101" s="199"/>
      <c r="E101" s="32" t="s">
        <v>128</v>
      </c>
      <c r="F101" s="20" t="s">
        <v>132</v>
      </c>
      <c r="G101" s="43">
        <v>1844</v>
      </c>
      <c r="H101" s="48">
        <f t="shared" si="5"/>
        <v>1866.1279999999999</v>
      </c>
      <c r="I101" s="52">
        <f t="shared" si="8"/>
        <v>1884.78928</v>
      </c>
      <c r="J101" s="56">
        <f t="shared" si="8"/>
        <v>1903.6371727999999</v>
      </c>
      <c r="K101" s="73">
        <f t="shared" si="7"/>
        <v>1932.1917303919997</v>
      </c>
      <c r="L101" s="89">
        <f t="shared" si="6"/>
        <v>1951.5136476959196</v>
      </c>
      <c r="M101" s="86"/>
      <c r="N101" s="131"/>
    </row>
    <row r="102" spans="2:14" ht="35" thickBot="1" x14ac:dyDescent="0.25">
      <c r="B102" s="201"/>
      <c r="C102" s="204"/>
      <c r="D102" s="17" t="s">
        <v>272</v>
      </c>
      <c r="E102" s="32"/>
      <c r="F102" s="20" t="s">
        <v>100</v>
      </c>
      <c r="G102" s="43">
        <v>1651</v>
      </c>
      <c r="H102" s="48">
        <f t="shared" si="5"/>
        <v>1670.8120000000001</v>
      </c>
      <c r="I102" s="52">
        <f t="shared" si="8"/>
        <v>1687.5201200000001</v>
      </c>
      <c r="J102" s="56">
        <f t="shared" si="8"/>
        <v>1704.3953212000001</v>
      </c>
      <c r="K102" s="73">
        <f t="shared" si="7"/>
        <v>1729.961251018</v>
      </c>
      <c r="L102" s="89">
        <f t="shared" si="6"/>
        <v>1747.2608635281799</v>
      </c>
      <c r="M102" s="86"/>
      <c r="N102" s="139">
        <v>1747.2</v>
      </c>
    </row>
    <row r="103" spans="2:14" ht="30" customHeight="1" thickBot="1" x14ac:dyDescent="0.3">
      <c r="B103" s="201"/>
      <c r="C103" s="204"/>
      <c r="D103" s="189" t="s">
        <v>210</v>
      </c>
      <c r="E103" s="33" t="s">
        <v>127</v>
      </c>
      <c r="F103" s="22" t="s">
        <v>47</v>
      </c>
      <c r="G103" s="43">
        <v>2460</v>
      </c>
      <c r="H103" s="48">
        <f t="shared" si="5"/>
        <v>2489.52</v>
      </c>
      <c r="I103" s="55">
        <f t="shared" si="8"/>
        <v>2514.4151999999999</v>
      </c>
      <c r="J103" s="56">
        <f t="shared" si="8"/>
        <v>2539.5593519999998</v>
      </c>
      <c r="K103" s="73">
        <f t="shared" si="7"/>
        <v>2577.6527422799995</v>
      </c>
      <c r="L103" s="89">
        <f t="shared" si="6"/>
        <v>2603.4292697027995</v>
      </c>
      <c r="M103" s="86"/>
      <c r="N103" s="131"/>
    </row>
    <row r="104" spans="2:14" ht="30" customHeight="1" thickBot="1" x14ac:dyDescent="0.3">
      <c r="B104" s="201"/>
      <c r="C104" s="204"/>
      <c r="D104" s="199"/>
      <c r="E104" s="33" t="s">
        <v>128</v>
      </c>
      <c r="F104" s="22" t="s">
        <v>132</v>
      </c>
      <c r="G104" s="43">
        <v>1844</v>
      </c>
      <c r="H104" s="48">
        <f t="shared" si="5"/>
        <v>1866.1279999999999</v>
      </c>
      <c r="I104" s="52">
        <f t="shared" si="8"/>
        <v>1884.78928</v>
      </c>
      <c r="J104" s="56">
        <f t="shared" si="8"/>
        <v>1903.6371727999999</v>
      </c>
      <c r="K104" s="73">
        <f t="shared" si="7"/>
        <v>1932.1917303919997</v>
      </c>
      <c r="L104" s="89">
        <f t="shared" si="6"/>
        <v>1951.5136476959196</v>
      </c>
      <c r="M104" s="86"/>
      <c r="N104" s="131"/>
    </row>
    <row r="105" spans="2:14" ht="69" thickBot="1" x14ac:dyDescent="0.25">
      <c r="B105" s="201"/>
      <c r="C105" s="204"/>
      <c r="D105" s="17" t="s">
        <v>263</v>
      </c>
      <c r="E105" s="33"/>
      <c r="F105" s="22" t="s">
        <v>100</v>
      </c>
      <c r="G105" s="43">
        <v>1651</v>
      </c>
      <c r="H105" s="48">
        <f t="shared" si="5"/>
        <v>1670.8120000000001</v>
      </c>
      <c r="I105" s="52">
        <f t="shared" si="8"/>
        <v>1687.5201200000001</v>
      </c>
      <c r="J105" s="56">
        <f t="shared" si="8"/>
        <v>1704.3953212000001</v>
      </c>
      <c r="K105" s="73">
        <f t="shared" si="7"/>
        <v>1729.961251018</v>
      </c>
      <c r="L105" s="89">
        <f t="shared" si="6"/>
        <v>1747.2608635281799</v>
      </c>
      <c r="M105" s="86"/>
      <c r="N105" s="140">
        <v>1747.2</v>
      </c>
    </row>
    <row r="106" spans="2:14" ht="30" customHeight="1" thickBot="1" x14ac:dyDescent="0.3">
      <c r="B106" s="201"/>
      <c r="C106" s="204"/>
      <c r="D106" s="189" t="s">
        <v>211</v>
      </c>
      <c r="E106" s="33" t="s">
        <v>127</v>
      </c>
      <c r="F106" s="22" t="s">
        <v>47</v>
      </c>
      <c r="G106" s="43">
        <v>2460</v>
      </c>
      <c r="H106" s="48">
        <f t="shared" si="5"/>
        <v>2489.52</v>
      </c>
      <c r="I106" s="55">
        <f t="shared" si="8"/>
        <v>2514.4151999999999</v>
      </c>
      <c r="J106" s="56">
        <f t="shared" si="8"/>
        <v>2539.5593519999998</v>
      </c>
      <c r="K106" s="73">
        <f t="shared" si="7"/>
        <v>2577.6527422799995</v>
      </c>
      <c r="L106" s="89">
        <f t="shared" si="6"/>
        <v>2603.4292697027995</v>
      </c>
      <c r="M106" s="86"/>
      <c r="N106" s="131"/>
    </row>
    <row r="107" spans="2:14" ht="30" customHeight="1" thickBot="1" x14ac:dyDescent="0.3">
      <c r="B107" s="201"/>
      <c r="C107" s="204"/>
      <c r="D107" s="199"/>
      <c r="E107" s="17" t="s">
        <v>128</v>
      </c>
      <c r="F107" s="22" t="s">
        <v>132</v>
      </c>
      <c r="G107" s="43">
        <v>1844</v>
      </c>
      <c r="H107" s="48">
        <f t="shared" si="5"/>
        <v>1866.1279999999999</v>
      </c>
      <c r="I107" s="52">
        <f t="shared" si="8"/>
        <v>1884.78928</v>
      </c>
      <c r="J107" s="56">
        <f t="shared" si="8"/>
        <v>1903.6371727999999</v>
      </c>
      <c r="K107" s="73">
        <f t="shared" si="7"/>
        <v>1932.1917303919997</v>
      </c>
      <c r="L107" s="89">
        <f t="shared" si="6"/>
        <v>1951.5136476959196</v>
      </c>
      <c r="M107" s="86"/>
      <c r="N107" s="131"/>
    </row>
    <row r="108" spans="2:14" ht="69" thickBot="1" x14ac:dyDescent="0.25">
      <c r="B108" s="201"/>
      <c r="C108" s="204"/>
      <c r="D108" s="17" t="s">
        <v>264</v>
      </c>
      <c r="E108" s="17"/>
      <c r="F108" s="22" t="s">
        <v>100</v>
      </c>
      <c r="G108" s="43">
        <v>1651</v>
      </c>
      <c r="H108" s="48">
        <f t="shared" si="5"/>
        <v>1670.8120000000001</v>
      </c>
      <c r="I108" s="52">
        <f t="shared" si="8"/>
        <v>1687.5201200000001</v>
      </c>
      <c r="J108" s="56">
        <f t="shared" si="8"/>
        <v>1704.3953212000001</v>
      </c>
      <c r="K108" s="73">
        <f t="shared" si="7"/>
        <v>1729.961251018</v>
      </c>
      <c r="L108" s="89">
        <f t="shared" si="6"/>
        <v>1747.2608635281799</v>
      </c>
      <c r="M108" s="86"/>
      <c r="N108" s="126">
        <v>1747.2</v>
      </c>
    </row>
    <row r="109" spans="2:14" ht="30" customHeight="1" thickBot="1" x14ac:dyDescent="0.3">
      <c r="B109" s="201"/>
      <c r="C109" s="204"/>
      <c r="D109" s="189" t="s">
        <v>212</v>
      </c>
      <c r="E109" s="17" t="s">
        <v>127</v>
      </c>
      <c r="F109" s="22" t="s">
        <v>47</v>
      </c>
      <c r="G109" s="43">
        <v>2460</v>
      </c>
      <c r="H109" s="48">
        <f t="shared" si="5"/>
        <v>2489.52</v>
      </c>
      <c r="I109" s="55">
        <f t="shared" si="8"/>
        <v>2514.4151999999999</v>
      </c>
      <c r="J109" s="56">
        <f t="shared" si="8"/>
        <v>2539.5593519999998</v>
      </c>
      <c r="K109" s="73">
        <f t="shared" si="7"/>
        <v>2577.6527422799995</v>
      </c>
      <c r="L109" s="89">
        <f t="shared" si="6"/>
        <v>2603.4292697027995</v>
      </c>
      <c r="M109" s="86"/>
      <c r="N109" s="131"/>
    </row>
    <row r="110" spans="2:14" ht="30" customHeight="1" thickBot="1" x14ac:dyDescent="0.3">
      <c r="B110" s="201"/>
      <c r="C110" s="204"/>
      <c r="D110" s="199"/>
      <c r="E110" s="17" t="s">
        <v>128</v>
      </c>
      <c r="F110" s="22" t="s">
        <v>132</v>
      </c>
      <c r="G110" s="43">
        <v>1844</v>
      </c>
      <c r="H110" s="48">
        <f t="shared" si="5"/>
        <v>1866.1279999999999</v>
      </c>
      <c r="I110" s="52">
        <f t="shared" si="8"/>
        <v>1884.78928</v>
      </c>
      <c r="J110" s="56">
        <f t="shared" si="8"/>
        <v>1903.6371727999999</v>
      </c>
      <c r="K110" s="73">
        <f t="shared" si="7"/>
        <v>1932.1917303919997</v>
      </c>
      <c r="L110" s="89">
        <f t="shared" si="6"/>
        <v>1951.5136476959196</v>
      </c>
      <c r="M110" s="86"/>
      <c r="N110" s="131"/>
    </row>
    <row r="111" spans="2:14" ht="69" customHeight="1" thickBot="1" x14ac:dyDescent="0.25">
      <c r="B111" s="201"/>
      <c r="C111" s="205"/>
      <c r="D111" s="17" t="s">
        <v>265</v>
      </c>
      <c r="E111" s="17"/>
      <c r="F111" s="22" t="s">
        <v>100</v>
      </c>
      <c r="G111" s="43">
        <v>1651</v>
      </c>
      <c r="H111" s="48">
        <f t="shared" si="5"/>
        <v>1670.8120000000001</v>
      </c>
      <c r="I111" s="52">
        <f t="shared" si="8"/>
        <v>1687.5201200000001</v>
      </c>
      <c r="J111" s="56">
        <f t="shared" si="8"/>
        <v>1704.3953212000001</v>
      </c>
      <c r="K111" s="73">
        <f t="shared" si="7"/>
        <v>1729.961251018</v>
      </c>
      <c r="L111" s="89">
        <f t="shared" si="6"/>
        <v>1747.2608635281799</v>
      </c>
      <c r="M111" s="86"/>
      <c r="N111" s="126">
        <v>1747.2</v>
      </c>
    </row>
    <row r="112" spans="2:14" ht="69" customHeight="1" thickBot="1" x14ac:dyDescent="0.3">
      <c r="B112" s="201"/>
      <c r="C112" s="203" t="s">
        <v>213</v>
      </c>
      <c r="D112" s="31" t="s">
        <v>214</v>
      </c>
      <c r="E112" s="17"/>
      <c r="F112" s="22" t="s">
        <v>11</v>
      </c>
      <c r="G112" s="43">
        <v>2743</v>
      </c>
      <c r="H112" s="48">
        <f t="shared" si="5"/>
        <v>2775.9160000000002</v>
      </c>
      <c r="I112" s="52">
        <f t="shared" si="8"/>
        <v>2803.6751600000002</v>
      </c>
      <c r="J112" s="56">
        <f t="shared" si="8"/>
        <v>2831.7119116000003</v>
      </c>
      <c r="K112" s="73">
        <f t="shared" si="7"/>
        <v>2874.1875902740003</v>
      </c>
      <c r="L112" s="89">
        <f t="shared" si="6"/>
        <v>2902.9294661767403</v>
      </c>
      <c r="M112" s="86"/>
      <c r="N112" s="131"/>
    </row>
    <row r="113" spans="2:14" ht="35" thickBot="1" x14ac:dyDescent="0.3">
      <c r="B113" s="201"/>
      <c r="C113" s="204"/>
      <c r="D113" s="17" t="s">
        <v>215</v>
      </c>
      <c r="E113" s="17"/>
      <c r="F113" s="22" t="s">
        <v>132</v>
      </c>
      <c r="G113" s="43">
        <v>1779</v>
      </c>
      <c r="H113" s="48">
        <f t="shared" si="5"/>
        <v>1800.348</v>
      </c>
      <c r="I113" s="52">
        <f t="shared" si="8"/>
        <v>1818.35148</v>
      </c>
      <c r="J113" s="56">
        <f t="shared" si="8"/>
        <v>1836.5349948</v>
      </c>
      <c r="K113" s="73">
        <f t="shared" si="7"/>
        <v>1864.0830197219998</v>
      </c>
      <c r="L113" s="89">
        <f t="shared" si="6"/>
        <v>1882.7238499192199</v>
      </c>
      <c r="M113" s="86"/>
      <c r="N113" s="131"/>
    </row>
    <row r="114" spans="2:14" ht="69" thickBot="1" x14ac:dyDescent="0.25">
      <c r="B114" s="201"/>
      <c r="C114" s="204"/>
      <c r="D114" s="17" t="s">
        <v>266</v>
      </c>
      <c r="E114" s="17"/>
      <c r="F114" s="22" t="s">
        <v>100</v>
      </c>
      <c r="G114" s="43">
        <v>1651</v>
      </c>
      <c r="H114" s="48">
        <f t="shared" si="5"/>
        <v>1670.8120000000001</v>
      </c>
      <c r="I114" s="52">
        <f t="shared" si="8"/>
        <v>1687.5201200000001</v>
      </c>
      <c r="J114" s="56">
        <f t="shared" si="8"/>
        <v>1704.3953212000001</v>
      </c>
      <c r="K114" s="73">
        <f t="shared" si="7"/>
        <v>1729.961251018</v>
      </c>
      <c r="L114" s="89">
        <f t="shared" si="6"/>
        <v>1747.2608635281799</v>
      </c>
      <c r="M114" s="86"/>
      <c r="N114" s="126">
        <v>1747.2</v>
      </c>
    </row>
    <row r="115" spans="2:14" ht="35" customHeight="1" thickBot="1" x14ac:dyDescent="0.3">
      <c r="B115" s="201"/>
      <c r="C115" s="204"/>
      <c r="D115" s="17" t="s">
        <v>216</v>
      </c>
      <c r="E115" s="17"/>
      <c r="F115" s="22" t="s">
        <v>11</v>
      </c>
      <c r="G115" s="43">
        <v>2743</v>
      </c>
      <c r="H115" s="48">
        <f t="shared" si="5"/>
        <v>2775.9160000000002</v>
      </c>
      <c r="I115" s="52">
        <f t="shared" si="8"/>
        <v>2803.6751600000002</v>
      </c>
      <c r="J115" s="56">
        <f t="shared" si="8"/>
        <v>2831.7119116000003</v>
      </c>
      <c r="K115" s="73">
        <f t="shared" si="7"/>
        <v>2874.1875902740003</v>
      </c>
      <c r="L115" s="89">
        <f t="shared" si="6"/>
        <v>2902.9294661767403</v>
      </c>
      <c r="M115" s="86"/>
      <c r="N115" s="131"/>
    </row>
    <row r="116" spans="2:14" ht="35" customHeight="1" thickBot="1" x14ac:dyDescent="0.3">
      <c r="B116" s="201"/>
      <c r="C116" s="204"/>
      <c r="D116" s="17" t="s">
        <v>217</v>
      </c>
      <c r="E116" s="17"/>
      <c r="F116" s="22" t="s">
        <v>132</v>
      </c>
      <c r="G116" s="43">
        <v>2305</v>
      </c>
      <c r="H116" s="48">
        <f t="shared" si="5"/>
        <v>2332.66</v>
      </c>
      <c r="I116" s="52">
        <f t="shared" si="8"/>
        <v>2355.9865999999997</v>
      </c>
      <c r="J116" s="56">
        <f t="shared" si="8"/>
        <v>2379.5464659999998</v>
      </c>
      <c r="K116" s="73">
        <f t="shared" si="7"/>
        <v>2415.2396629899995</v>
      </c>
      <c r="L116" s="89">
        <f t="shared" si="6"/>
        <v>2439.3920596198996</v>
      </c>
      <c r="M116" s="86"/>
      <c r="N116" s="131"/>
    </row>
    <row r="117" spans="2:14" ht="69" thickBot="1" x14ac:dyDescent="0.25">
      <c r="B117" s="201"/>
      <c r="C117" s="205"/>
      <c r="D117" s="17" t="s">
        <v>267</v>
      </c>
      <c r="E117" s="17"/>
      <c r="F117" s="22" t="s">
        <v>100</v>
      </c>
      <c r="G117" s="43">
        <v>1651</v>
      </c>
      <c r="H117" s="48">
        <f t="shared" si="5"/>
        <v>1670.8120000000001</v>
      </c>
      <c r="I117" s="52">
        <f t="shared" si="8"/>
        <v>1687.5201200000001</v>
      </c>
      <c r="J117" s="56">
        <f t="shared" si="8"/>
        <v>1704.3953212000001</v>
      </c>
      <c r="K117" s="73">
        <f t="shared" si="7"/>
        <v>1729.961251018</v>
      </c>
      <c r="L117" s="89">
        <f t="shared" si="6"/>
        <v>1747.2608635281799</v>
      </c>
      <c r="M117" s="86"/>
      <c r="N117" s="142">
        <v>1747.2</v>
      </c>
    </row>
    <row r="118" spans="2:14" ht="69" thickBot="1" x14ac:dyDescent="0.3">
      <c r="B118" s="201"/>
      <c r="C118" s="203" t="s">
        <v>218</v>
      </c>
      <c r="D118" s="17" t="s">
        <v>219</v>
      </c>
      <c r="E118" s="17"/>
      <c r="F118" s="22" t="s">
        <v>11</v>
      </c>
      <c r="G118" s="43">
        <v>2826</v>
      </c>
      <c r="H118" s="48">
        <f t="shared" si="5"/>
        <v>2859.9119999999998</v>
      </c>
      <c r="I118" s="52">
        <f t="shared" si="8"/>
        <v>2888.5111199999997</v>
      </c>
      <c r="J118" s="56">
        <f t="shared" si="8"/>
        <v>2917.3962311999999</v>
      </c>
      <c r="K118" s="73">
        <f t="shared" si="7"/>
        <v>2961.1571746679997</v>
      </c>
      <c r="L118" s="89">
        <f t="shared" si="6"/>
        <v>2990.7687464146798</v>
      </c>
      <c r="M118" s="86"/>
      <c r="N118" s="131"/>
    </row>
    <row r="119" spans="2:14" ht="30" customHeight="1" thickBot="1" x14ac:dyDescent="0.3">
      <c r="B119" s="201"/>
      <c r="C119" s="204"/>
      <c r="D119" s="189" t="s">
        <v>220</v>
      </c>
      <c r="E119" s="17" t="s">
        <v>127</v>
      </c>
      <c r="F119" s="22" t="s">
        <v>47</v>
      </c>
      <c r="G119" s="43">
        <v>2607</v>
      </c>
      <c r="H119" s="48">
        <f t="shared" si="5"/>
        <v>2638.2840000000001</v>
      </c>
      <c r="I119" s="52">
        <f t="shared" si="8"/>
        <v>2664.6668400000003</v>
      </c>
      <c r="J119" s="56">
        <f t="shared" si="8"/>
        <v>2691.3135084000005</v>
      </c>
      <c r="K119" s="73">
        <f t="shared" si="7"/>
        <v>2731.6832110260002</v>
      </c>
      <c r="L119" s="89">
        <f t="shared" si="6"/>
        <v>2759.00004313626</v>
      </c>
      <c r="M119" s="86"/>
      <c r="N119" s="131"/>
    </row>
    <row r="120" spans="2:14" ht="30" customHeight="1" thickBot="1" x14ac:dyDescent="0.3">
      <c r="B120" s="201"/>
      <c r="C120" s="204"/>
      <c r="D120" s="199"/>
      <c r="E120" s="18" t="s">
        <v>128</v>
      </c>
      <c r="F120" s="22" t="s">
        <v>139</v>
      </c>
      <c r="G120" s="43">
        <v>2294</v>
      </c>
      <c r="H120" s="48">
        <f t="shared" si="5"/>
        <v>2321.5280000000002</v>
      </c>
      <c r="I120" s="52">
        <f t="shared" si="8"/>
        <v>2344.7432800000001</v>
      </c>
      <c r="J120" s="56">
        <f t="shared" si="8"/>
        <v>2368.1907128000003</v>
      </c>
      <c r="K120" s="73">
        <f t="shared" si="7"/>
        <v>2403.7135734920003</v>
      </c>
      <c r="L120" s="89">
        <f t="shared" si="6"/>
        <v>2427.7507092269202</v>
      </c>
      <c r="M120" s="86"/>
      <c r="N120" s="131"/>
    </row>
    <row r="121" spans="2:14" ht="69" thickBot="1" x14ac:dyDescent="0.25">
      <c r="B121" s="202"/>
      <c r="C121" s="205"/>
      <c r="D121" s="17" t="s">
        <v>268</v>
      </c>
      <c r="E121" s="17"/>
      <c r="F121" s="22"/>
      <c r="G121" s="43">
        <v>1651</v>
      </c>
      <c r="H121" s="48">
        <f t="shared" si="5"/>
        <v>1670.8120000000001</v>
      </c>
      <c r="I121" s="52">
        <f t="shared" si="8"/>
        <v>1687.5201200000001</v>
      </c>
      <c r="J121" s="56">
        <f t="shared" si="8"/>
        <v>1704.3953212000001</v>
      </c>
      <c r="K121" s="73">
        <f t="shared" si="7"/>
        <v>1729.961251018</v>
      </c>
      <c r="L121" s="89">
        <f t="shared" si="6"/>
        <v>1747.2608635281799</v>
      </c>
      <c r="M121" s="86"/>
      <c r="N121" s="139">
        <v>1747.2</v>
      </c>
    </row>
    <row r="122" spans="2:14" ht="30" customHeight="1" thickBot="1" x14ac:dyDescent="0.3">
      <c r="B122" s="195" t="s">
        <v>221</v>
      </c>
      <c r="C122" s="198"/>
      <c r="D122" s="189" t="s">
        <v>222</v>
      </c>
      <c r="E122" s="17" t="s">
        <v>127</v>
      </c>
      <c r="F122" s="22" t="s">
        <v>47</v>
      </c>
      <c r="G122" s="45">
        <v>2607</v>
      </c>
      <c r="H122" s="48">
        <f t="shared" si="5"/>
        <v>2638.2840000000001</v>
      </c>
      <c r="I122" s="53">
        <f t="shared" si="8"/>
        <v>2664.6668400000003</v>
      </c>
      <c r="J122" s="56">
        <f t="shared" si="8"/>
        <v>2691.3135084000005</v>
      </c>
      <c r="K122" s="73">
        <f t="shared" si="7"/>
        <v>2731.6832110260002</v>
      </c>
      <c r="L122" s="89">
        <f t="shared" si="6"/>
        <v>2759.00004313626</v>
      </c>
      <c r="M122" s="86"/>
      <c r="N122" s="131"/>
    </row>
    <row r="123" spans="2:14" ht="30" customHeight="1" thickBot="1" x14ac:dyDescent="0.3">
      <c r="B123" s="196"/>
      <c r="C123" s="198"/>
      <c r="D123" s="199"/>
      <c r="E123" s="18" t="s">
        <v>128</v>
      </c>
      <c r="F123" s="23" t="s">
        <v>132</v>
      </c>
      <c r="G123" s="42">
        <v>2187</v>
      </c>
      <c r="H123" s="48">
        <f t="shared" si="5"/>
        <v>2213.2440000000001</v>
      </c>
      <c r="I123" s="50">
        <f t="shared" si="8"/>
        <v>2235.37644</v>
      </c>
      <c r="J123" s="56">
        <f t="shared" si="8"/>
        <v>2257.7302043999998</v>
      </c>
      <c r="K123" s="73">
        <f t="shared" si="7"/>
        <v>2291.5961574659996</v>
      </c>
      <c r="L123" s="89">
        <f t="shared" si="6"/>
        <v>2314.5121190406594</v>
      </c>
      <c r="M123" s="86"/>
      <c r="N123" s="131"/>
    </row>
    <row r="124" spans="2:14" ht="34" customHeight="1" thickBot="1" x14ac:dyDescent="0.25">
      <c r="B124" s="196"/>
      <c r="C124" s="198"/>
      <c r="D124" s="17" t="s">
        <v>223</v>
      </c>
      <c r="E124" s="17"/>
      <c r="F124" s="22" t="s">
        <v>85</v>
      </c>
      <c r="G124" s="42">
        <v>1665</v>
      </c>
      <c r="H124" s="48">
        <f t="shared" si="5"/>
        <v>1684.98</v>
      </c>
      <c r="I124" s="50">
        <f t="shared" si="8"/>
        <v>1701.8298</v>
      </c>
      <c r="J124" s="56">
        <f t="shared" si="8"/>
        <v>1718.8480979999999</v>
      </c>
      <c r="K124" s="73">
        <f t="shared" si="7"/>
        <v>1744.6308194699998</v>
      </c>
      <c r="L124" s="89">
        <f t="shared" si="6"/>
        <v>1762.0771276646999</v>
      </c>
      <c r="M124" s="86"/>
      <c r="N124" s="238"/>
    </row>
    <row r="125" spans="2:14" ht="30" customHeight="1" thickBot="1" x14ac:dyDescent="0.3">
      <c r="B125" s="196"/>
      <c r="C125" s="198"/>
      <c r="D125" s="198" t="s">
        <v>224</v>
      </c>
      <c r="E125" s="17" t="s">
        <v>127</v>
      </c>
      <c r="F125" s="22" t="s">
        <v>47</v>
      </c>
      <c r="G125" s="42">
        <v>2303</v>
      </c>
      <c r="H125" s="48">
        <f t="shared" si="5"/>
        <v>2330.636</v>
      </c>
      <c r="I125" s="52">
        <f t="shared" si="8"/>
        <v>2353.94236</v>
      </c>
      <c r="J125" s="56">
        <f t="shared" si="8"/>
        <v>2377.4817836000002</v>
      </c>
      <c r="K125" s="73">
        <f t="shared" si="7"/>
        <v>2413.1440103539999</v>
      </c>
      <c r="L125" s="89">
        <f t="shared" si="6"/>
        <v>2437.27545045754</v>
      </c>
      <c r="M125" s="86"/>
      <c r="N125" s="131"/>
    </row>
    <row r="126" spans="2:14" ht="30" customHeight="1" thickBot="1" x14ac:dyDescent="0.3">
      <c r="B126" s="196"/>
      <c r="C126" s="198"/>
      <c r="D126" s="198"/>
      <c r="E126" s="18" t="s">
        <v>128</v>
      </c>
      <c r="F126" s="46" t="s">
        <v>132</v>
      </c>
      <c r="G126" s="42">
        <v>1779</v>
      </c>
      <c r="H126" s="48">
        <f t="shared" si="5"/>
        <v>1800.348</v>
      </c>
      <c r="I126" s="52">
        <f t="shared" si="8"/>
        <v>1818.35148</v>
      </c>
      <c r="J126" s="56">
        <f t="shared" si="8"/>
        <v>1836.5349948</v>
      </c>
      <c r="K126" s="73">
        <f t="shared" si="7"/>
        <v>1864.0830197219998</v>
      </c>
      <c r="L126" s="89">
        <f t="shared" si="6"/>
        <v>1882.7238499192199</v>
      </c>
      <c r="M126" s="86"/>
      <c r="N126" s="131"/>
    </row>
    <row r="127" spans="2:14" ht="35" thickBot="1" x14ac:dyDescent="0.25">
      <c r="B127" s="196"/>
      <c r="C127" s="198"/>
      <c r="D127" s="92" t="s">
        <v>225</v>
      </c>
      <c r="E127" s="92"/>
      <c r="F127" s="100" t="s">
        <v>100</v>
      </c>
      <c r="G127" s="101">
        <v>1583</v>
      </c>
      <c r="H127" s="95">
        <f t="shared" si="5"/>
        <v>1601.9960000000001</v>
      </c>
      <c r="I127" s="105">
        <f t="shared" si="8"/>
        <v>1618.0159600000002</v>
      </c>
      <c r="J127" s="97">
        <f t="shared" si="8"/>
        <v>1634.1961196000002</v>
      </c>
      <c r="K127" s="98">
        <f t="shared" si="7"/>
        <v>1658.7090613939999</v>
      </c>
      <c r="L127" s="121">
        <f t="shared" si="6"/>
        <v>1675.29615200794</v>
      </c>
      <c r="M127" s="122">
        <v>1709.28</v>
      </c>
      <c r="N127" s="139">
        <v>1747.2</v>
      </c>
    </row>
    <row r="128" spans="2:14" ht="30" customHeight="1" thickBot="1" x14ac:dyDescent="0.3">
      <c r="B128" s="196"/>
      <c r="C128" s="198"/>
      <c r="D128" s="198" t="s">
        <v>226</v>
      </c>
      <c r="E128" s="17" t="s">
        <v>127</v>
      </c>
      <c r="F128" s="22" t="s">
        <v>47</v>
      </c>
      <c r="G128" s="42">
        <v>2303</v>
      </c>
      <c r="H128" s="48">
        <f t="shared" si="5"/>
        <v>2330.636</v>
      </c>
      <c r="I128" s="50">
        <f t="shared" si="8"/>
        <v>2353.94236</v>
      </c>
      <c r="J128" s="56">
        <f t="shared" si="8"/>
        <v>2377.4817836000002</v>
      </c>
      <c r="K128" s="73">
        <f t="shared" si="7"/>
        <v>2413.1440103539999</v>
      </c>
      <c r="L128" s="89">
        <f t="shared" si="6"/>
        <v>2437.27545045754</v>
      </c>
      <c r="M128" s="86"/>
      <c r="N128" s="131"/>
    </row>
    <row r="129" spans="2:14" ht="30" customHeight="1" thickBot="1" x14ac:dyDescent="0.3">
      <c r="B129" s="196"/>
      <c r="C129" s="198"/>
      <c r="D129" s="198"/>
      <c r="E129" s="18" t="s">
        <v>128</v>
      </c>
      <c r="F129" s="22" t="s">
        <v>132</v>
      </c>
      <c r="G129" s="42">
        <v>1779</v>
      </c>
      <c r="H129" s="48">
        <f t="shared" si="5"/>
        <v>1800.348</v>
      </c>
      <c r="I129" s="52">
        <f t="shared" si="8"/>
        <v>1818.35148</v>
      </c>
      <c r="J129" s="56">
        <f t="shared" si="8"/>
        <v>1836.5349948</v>
      </c>
      <c r="K129" s="73">
        <f t="shared" si="7"/>
        <v>1864.0830197219998</v>
      </c>
      <c r="L129" s="89">
        <f t="shared" si="6"/>
        <v>1882.7238499192199</v>
      </c>
      <c r="M129" s="86"/>
      <c r="N129" s="131"/>
    </row>
    <row r="130" spans="2:14" ht="35" thickBot="1" x14ac:dyDescent="0.25">
      <c r="B130" s="196"/>
      <c r="C130" s="198"/>
      <c r="D130" s="92" t="s">
        <v>227</v>
      </c>
      <c r="E130" s="92"/>
      <c r="F130" s="100" t="s">
        <v>100</v>
      </c>
      <c r="G130" s="101">
        <v>1583</v>
      </c>
      <c r="H130" s="95">
        <f t="shared" si="5"/>
        <v>1601.9960000000001</v>
      </c>
      <c r="I130" s="105">
        <f t="shared" si="8"/>
        <v>1618.0159600000002</v>
      </c>
      <c r="J130" s="97">
        <f t="shared" si="8"/>
        <v>1634.1961196000002</v>
      </c>
      <c r="K130" s="98">
        <f t="shared" si="7"/>
        <v>1658.7090613939999</v>
      </c>
      <c r="L130" s="90">
        <f t="shared" si="6"/>
        <v>1675.29615200794</v>
      </c>
      <c r="M130" s="122">
        <v>1709.28</v>
      </c>
      <c r="N130" s="139">
        <v>1747.2</v>
      </c>
    </row>
    <row r="131" spans="2:14" ht="32" customHeight="1" thickBot="1" x14ac:dyDescent="0.3">
      <c r="B131" s="196"/>
      <c r="C131" s="198"/>
      <c r="D131" s="198" t="s">
        <v>228</v>
      </c>
      <c r="E131" s="17" t="s">
        <v>127</v>
      </c>
      <c r="F131" s="22" t="s">
        <v>47</v>
      </c>
      <c r="G131" s="42">
        <v>2303</v>
      </c>
      <c r="H131" s="48">
        <f t="shared" si="5"/>
        <v>2330.636</v>
      </c>
      <c r="I131" s="52">
        <f t="shared" si="8"/>
        <v>2353.94236</v>
      </c>
      <c r="J131" s="56">
        <f t="shared" si="8"/>
        <v>2377.4817836000002</v>
      </c>
      <c r="K131" s="73">
        <f t="shared" si="7"/>
        <v>2413.1440103539999</v>
      </c>
      <c r="L131" s="89">
        <f t="shared" si="6"/>
        <v>2437.27545045754</v>
      </c>
      <c r="M131" s="86"/>
      <c r="N131" s="131"/>
    </row>
    <row r="132" spans="2:14" ht="25" customHeight="1" thickBot="1" x14ac:dyDescent="0.3">
      <c r="B132" s="196"/>
      <c r="C132" s="198"/>
      <c r="D132" s="198"/>
      <c r="E132" s="18" t="s">
        <v>128</v>
      </c>
      <c r="F132" s="22" t="s">
        <v>132</v>
      </c>
      <c r="G132" s="42">
        <v>1779</v>
      </c>
      <c r="H132" s="48">
        <f t="shared" ref="H132:H153" si="9">G132*1.012</f>
        <v>1800.348</v>
      </c>
      <c r="I132" s="52">
        <f t="shared" si="8"/>
        <v>1818.35148</v>
      </c>
      <c r="J132" s="56">
        <f t="shared" si="8"/>
        <v>1836.5349948</v>
      </c>
      <c r="K132" s="73">
        <f t="shared" si="7"/>
        <v>1864.0830197219998</v>
      </c>
      <c r="L132" s="89">
        <f t="shared" ref="L132:L153" si="10">K132*1.01</f>
        <v>1882.7238499192199</v>
      </c>
      <c r="M132" s="86"/>
      <c r="N132" s="131"/>
    </row>
    <row r="133" spans="2:14" ht="35" thickBot="1" x14ac:dyDescent="0.25">
      <c r="B133" s="196"/>
      <c r="C133" s="198"/>
      <c r="D133" s="92" t="s">
        <v>229</v>
      </c>
      <c r="E133" s="92"/>
      <c r="F133" s="100" t="s">
        <v>100</v>
      </c>
      <c r="G133" s="101">
        <v>1583</v>
      </c>
      <c r="H133" s="95">
        <f t="shared" si="9"/>
        <v>1601.9960000000001</v>
      </c>
      <c r="I133" s="96">
        <f t="shared" si="8"/>
        <v>1618.0159600000002</v>
      </c>
      <c r="J133" s="97">
        <f t="shared" si="8"/>
        <v>1634.1961196000002</v>
      </c>
      <c r="K133" s="98">
        <f t="shared" si="7"/>
        <v>1658.7090613939999</v>
      </c>
      <c r="L133" s="90">
        <f t="shared" si="10"/>
        <v>1675.29615200794</v>
      </c>
      <c r="M133" s="122">
        <v>1709.28</v>
      </c>
      <c r="N133" s="139">
        <v>1747.2</v>
      </c>
    </row>
    <row r="134" spans="2:14" ht="32" customHeight="1" thickBot="1" x14ac:dyDescent="0.3">
      <c r="B134" s="196"/>
      <c r="C134" s="198"/>
      <c r="D134" s="198" t="s">
        <v>230</v>
      </c>
      <c r="E134" s="17" t="s">
        <v>127</v>
      </c>
      <c r="F134" s="22" t="s">
        <v>139</v>
      </c>
      <c r="G134" s="42">
        <v>2007</v>
      </c>
      <c r="H134" s="48">
        <f t="shared" si="9"/>
        <v>2031.0840000000001</v>
      </c>
      <c r="I134" s="52">
        <f t="shared" si="8"/>
        <v>2051.3948399999999</v>
      </c>
      <c r="J134" s="56">
        <f t="shared" si="8"/>
        <v>2071.9087884</v>
      </c>
      <c r="K134" s="73">
        <f t="shared" ref="K134:K153" si="11">J134*1.015</f>
        <v>2102.9874202259998</v>
      </c>
      <c r="L134" s="89">
        <f t="shared" si="10"/>
        <v>2124.0172944282599</v>
      </c>
      <c r="M134" s="86"/>
      <c r="N134" s="131"/>
    </row>
    <row r="135" spans="2:14" ht="35" thickBot="1" x14ac:dyDescent="0.3">
      <c r="B135" s="196"/>
      <c r="C135" s="198"/>
      <c r="D135" s="198"/>
      <c r="E135" s="17" t="s">
        <v>128</v>
      </c>
      <c r="F135" s="22" t="s">
        <v>132</v>
      </c>
      <c r="G135" s="42">
        <v>1779</v>
      </c>
      <c r="H135" s="48">
        <f t="shared" si="9"/>
        <v>1800.348</v>
      </c>
      <c r="I135" s="55">
        <f t="shared" si="8"/>
        <v>1818.35148</v>
      </c>
      <c r="J135" s="56">
        <f t="shared" si="8"/>
        <v>1836.5349948</v>
      </c>
      <c r="K135" s="73">
        <f t="shared" si="11"/>
        <v>1864.0830197219998</v>
      </c>
      <c r="L135" s="89">
        <f t="shared" si="10"/>
        <v>1882.7238499192199</v>
      </c>
      <c r="M135" s="86"/>
      <c r="N135" s="131"/>
    </row>
    <row r="136" spans="2:14" ht="35" thickBot="1" x14ac:dyDescent="0.25">
      <c r="B136" s="196"/>
      <c r="C136" s="198"/>
      <c r="D136" s="92" t="s">
        <v>231</v>
      </c>
      <c r="E136" s="92"/>
      <c r="F136" s="100" t="s">
        <v>100</v>
      </c>
      <c r="G136" s="101">
        <v>1583</v>
      </c>
      <c r="H136" s="95">
        <f t="shared" si="9"/>
        <v>1601.9960000000001</v>
      </c>
      <c r="I136" s="105">
        <f t="shared" si="8"/>
        <v>1618.0159600000002</v>
      </c>
      <c r="J136" s="97">
        <f t="shared" si="8"/>
        <v>1634.1961196000002</v>
      </c>
      <c r="K136" s="98">
        <f t="shared" si="11"/>
        <v>1658.7090613939999</v>
      </c>
      <c r="L136" s="90">
        <f t="shared" si="10"/>
        <v>1675.29615200794</v>
      </c>
      <c r="M136" s="127">
        <v>1709.28</v>
      </c>
      <c r="N136" s="133">
        <v>1747.2</v>
      </c>
    </row>
    <row r="137" spans="2:14" ht="52" thickBot="1" x14ac:dyDescent="0.3">
      <c r="B137" s="196"/>
      <c r="C137" s="198"/>
      <c r="D137" s="17" t="s">
        <v>232</v>
      </c>
      <c r="E137" s="17"/>
      <c r="F137" s="22" t="s">
        <v>132</v>
      </c>
      <c r="G137" s="42">
        <v>1779</v>
      </c>
      <c r="H137" s="48">
        <f t="shared" si="9"/>
        <v>1800.348</v>
      </c>
      <c r="I137" s="52">
        <f t="shared" si="8"/>
        <v>1818.35148</v>
      </c>
      <c r="J137" s="56">
        <f t="shared" si="8"/>
        <v>1836.5349948</v>
      </c>
      <c r="K137" s="73">
        <f t="shared" si="11"/>
        <v>1864.0830197219998</v>
      </c>
      <c r="L137" s="89">
        <f t="shared" si="10"/>
        <v>1882.7238499192199</v>
      </c>
      <c r="M137" s="128"/>
      <c r="N137" s="131"/>
    </row>
    <row r="138" spans="2:14" ht="35" customHeight="1" thickBot="1" x14ac:dyDescent="0.3">
      <c r="B138" s="196"/>
      <c r="C138" s="198"/>
      <c r="D138" s="198" t="s">
        <v>233</v>
      </c>
      <c r="E138" s="17" t="s">
        <v>127</v>
      </c>
      <c r="F138" s="22" t="s">
        <v>139</v>
      </c>
      <c r="G138" s="42">
        <v>2007</v>
      </c>
      <c r="H138" s="48">
        <f t="shared" si="9"/>
        <v>2031.0840000000001</v>
      </c>
      <c r="I138" s="53">
        <f t="shared" si="8"/>
        <v>2051.3948399999999</v>
      </c>
      <c r="J138" s="56">
        <f t="shared" si="8"/>
        <v>2071.9087884</v>
      </c>
      <c r="K138" s="73">
        <f t="shared" si="11"/>
        <v>2102.9874202259998</v>
      </c>
      <c r="L138" s="89">
        <f t="shared" si="10"/>
        <v>2124.0172944282599</v>
      </c>
      <c r="M138" s="128"/>
      <c r="N138" s="131"/>
    </row>
    <row r="139" spans="2:14" ht="32" customHeight="1" thickBot="1" x14ac:dyDescent="0.25">
      <c r="B139" s="196"/>
      <c r="C139" s="198"/>
      <c r="D139" s="198"/>
      <c r="E139" s="17" t="s">
        <v>128</v>
      </c>
      <c r="F139" s="22" t="s">
        <v>85</v>
      </c>
      <c r="G139" s="42">
        <v>1665</v>
      </c>
      <c r="H139" s="48">
        <f t="shared" si="9"/>
        <v>1684.98</v>
      </c>
      <c r="I139" s="52">
        <f t="shared" si="8"/>
        <v>1701.8298</v>
      </c>
      <c r="J139" s="56">
        <f t="shared" si="8"/>
        <v>1718.8480979999999</v>
      </c>
      <c r="K139" s="73">
        <f t="shared" si="11"/>
        <v>1744.6308194699998</v>
      </c>
      <c r="L139" s="89">
        <f t="shared" si="10"/>
        <v>1762.0771276646999</v>
      </c>
      <c r="M139" s="128"/>
      <c r="N139" s="141"/>
    </row>
    <row r="140" spans="2:14" ht="35" thickBot="1" x14ac:dyDescent="0.25">
      <c r="B140" s="196"/>
      <c r="C140" s="198"/>
      <c r="D140" s="92" t="s">
        <v>234</v>
      </c>
      <c r="E140" s="109"/>
      <c r="F140" s="100" t="s">
        <v>100</v>
      </c>
      <c r="G140" s="42">
        <v>1583</v>
      </c>
      <c r="H140" s="48">
        <f t="shared" si="9"/>
        <v>1601.9960000000001</v>
      </c>
      <c r="I140" s="52">
        <f t="shared" si="8"/>
        <v>1618.0159600000002</v>
      </c>
      <c r="J140" s="56">
        <f t="shared" si="8"/>
        <v>1634.1961196000002</v>
      </c>
      <c r="K140" s="73">
        <f t="shared" si="11"/>
        <v>1658.7090613939999</v>
      </c>
      <c r="L140" s="90">
        <f t="shared" si="10"/>
        <v>1675.29615200794</v>
      </c>
      <c r="M140" s="127">
        <v>1709.28</v>
      </c>
      <c r="N140" s="133">
        <v>1747.2</v>
      </c>
    </row>
    <row r="141" spans="2:14" ht="32" customHeight="1" thickBot="1" x14ac:dyDescent="0.3">
      <c r="B141" s="196"/>
      <c r="C141" s="198"/>
      <c r="D141" s="189" t="s">
        <v>235</v>
      </c>
      <c r="E141" s="28" t="s">
        <v>127</v>
      </c>
      <c r="F141" s="22" t="s">
        <v>139</v>
      </c>
      <c r="G141" s="42">
        <v>2007</v>
      </c>
      <c r="H141" s="48">
        <f t="shared" si="9"/>
        <v>2031.0840000000001</v>
      </c>
      <c r="I141" s="53">
        <f t="shared" si="8"/>
        <v>2051.3948399999999</v>
      </c>
      <c r="J141" s="56">
        <f t="shared" si="8"/>
        <v>2071.9087884</v>
      </c>
      <c r="K141" s="73">
        <f t="shared" si="11"/>
        <v>2102.9874202259998</v>
      </c>
      <c r="L141" s="89">
        <f t="shared" si="10"/>
        <v>2124.0172944282599</v>
      </c>
      <c r="M141" s="128"/>
      <c r="N141" s="131"/>
    </row>
    <row r="142" spans="2:14" ht="35" thickBot="1" x14ac:dyDescent="0.3">
      <c r="B142" s="196"/>
      <c r="C142" s="198"/>
      <c r="D142" s="190"/>
      <c r="E142" s="28" t="s">
        <v>128</v>
      </c>
      <c r="F142" s="22" t="s">
        <v>132</v>
      </c>
      <c r="G142" s="42">
        <v>1779</v>
      </c>
      <c r="H142" s="48">
        <f t="shared" si="9"/>
        <v>1800.348</v>
      </c>
      <c r="I142" s="52">
        <f t="shared" si="8"/>
        <v>1818.35148</v>
      </c>
      <c r="J142" s="56">
        <f t="shared" si="8"/>
        <v>1836.5349948</v>
      </c>
      <c r="K142" s="73">
        <f t="shared" si="11"/>
        <v>1864.0830197219998</v>
      </c>
      <c r="L142" s="89">
        <f t="shared" si="10"/>
        <v>1882.7238499192199</v>
      </c>
      <c r="M142" s="128"/>
      <c r="N142" s="131"/>
    </row>
    <row r="143" spans="2:14" ht="35" thickBot="1" x14ac:dyDescent="0.25">
      <c r="B143" s="197"/>
      <c r="C143" s="198"/>
      <c r="D143" s="110" t="s">
        <v>273</v>
      </c>
      <c r="E143" s="92"/>
      <c r="F143" s="100" t="s">
        <v>100</v>
      </c>
      <c r="G143" s="101">
        <v>1583</v>
      </c>
      <c r="H143" s="95">
        <f t="shared" si="9"/>
        <v>1601.9960000000001</v>
      </c>
      <c r="I143" s="96">
        <f t="shared" si="8"/>
        <v>1618.0159600000002</v>
      </c>
      <c r="J143" s="97">
        <f t="shared" si="8"/>
        <v>1634.1961196000002</v>
      </c>
      <c r="K143" s="98">
        <f t="shared" si="11"/>
        <v>1658.7090613939999</v>
      </c>
      <c r="L143" s="90">
        <f t="shared" si="10"/>
        <v>1675.29615200794</v>
      </c>
      <c r="M143" s="127">
        <v>1709.28</v>
      </c>
      <c r="N143" s="133">
        <v>1747.2</v>
      </c>
    </row>
    <row r="144" spans="2:14" ht="36" thickBot="1" x14ac:dyDescent="0.3">
      <c r="B144" s="35" t="s">
        <v>236</v>
      </c>
      <c r="C144" s="186" t="s">
        <v>237</v>
      </c>
      <c r="D144" s="36" t="s">
        <v>238</v>
      </c>
      <c r="E144" s="28"/>
      <c r="F144" s="22" t="s">
        <v>11</v>
      </c>
      <c r="G144" s="44">
        <v>2743</v>
      </c>
      <c r="H144" s="48">
        <f t="shared" si="9"/>
        <v>2775.9160000000002</v>
      </c>
      <c r="I144" s="52">
        <f t="shared" si="8"/>
        <v>2803.6751600000002</v>
      </c>
      <c r="J144" s="56">
        <f t="shared" si="8"/>
        <v>2831.7119116000003</v>
      </c>
      <c r="K144" s="73">
        <f t="shared" si="11"/>
        <v>2874.1875902740003</v>
      </c>
      <c r="L144" s="89">
        <f t="shared" si="10"/>
        <v>2902.9294661767403</v>
      </c>
      <c r="M144" s="128"/>
      <c r="N144" s="131"/>
    </row>
    <row r="145" spans="2:14" ht="73" customHeight="1" thickBot="1" x14ac:dyDescent="0.25">
      <c r="B145" s="37"/>
      <c r="C145" s="187"/>
      <c r="D145" s="18" t="s">
        <v>239</v>
      </c>
      <c r="E145" s="28"/>
      <c r="F145" s="23" t="s">
        <v>132</v>
      </c>
      <c r="G145" s="43">
        <v>1648</v>
      </c>
      <c r="H145" s="48">
        <f t="shared" si="9"/>
        <v>1667.7760000000001</v>
      </c>
      <c r="I145" s="55">
        <f t="shared" si="8"/>
        <v>1684.4537600000001</v>
      </c>
      <c r="J145" s="56">
        <f t="shared" si="8"/>
        <v>1701.2982976000001</v>
      </c>
      <c r="K145" s="73">
        <f t="shared" si="11"/>
        <v>1726.8177720639999</v>
      </c>
      <c r="L145" s="89">
        <f t="shared" si="10"/>
        <v>1744.08594978464</v>
      </c>
      <c r="M145" s="128"/>
      <c r="N145" s="133">
        <v>1747.2</v>
      </c>
    </row>
    <row r="146" spans="2:14" ht="66" customHeight="1" thickBot="1" x14ac:dyDescent="0.25">
      <c r="B146" s="37"/>
      <c r="C146" s="187"/>
      <c r="D146" s="92" t="s">
        <v>274</v>
      </c>
      <c r="E146" s="102"/>
      <c r="F146" s="100" t="s">
        <v>100</v>
      </c>
      <c r="G146" s="101">
        <v>1545</v>
      </c>
      <c r="H146" s="95">
        <f t="shared" si="9"/>
        <v>1563.54</v>
      </c>
      <c r="I146" s="111">
        <f t="shared" si="8"/>
        <v>1579.1754000000001</v>
      </c>
      <c r="J146" s="97">
        <f t="shared" si="8"/>
        <v>1594.9671540000002</v>
      </c>
      <c r="K146" s="98">
        <f t="shared" si="11"/>
        <v>1618.89166131</v>
      </c>
      <c r="L146" s="90">
        <f t="shared" si="10"/>
        <v>1635.0805779231</v>
      </c>
      <c r="M146" s="127">
        <v>1709.28</v>
      </c>
      <c r="N146" s="133">
        <v>1747.2</v>
      </c>
    </row>
    <row r="147" spans="2:14" ht="82" customHeight="1" thickBot="1" x14ac:dyDescent="0.25">
      <c r="B147" s="37"/>
      <c r="C147" s="187"/>
      <c r="D147" s="18" t="s">
        <v>240</v>
      </c>
      <c r="E147" s="28"/>
      <c r="F147" s="22" t="s">
        <v>132</v>
      </c>
      <c r="G147" s="43">
        <v>1648</v>
      </c>
      <c r="H147" s="48">
        <f t="shared" si="9"/>
        <v>1667.7760000000001</v>
      </c>
      <c r="I147" s="55">
        <f t="shared" ref="I147:J153" si="12">H147*1.01</f>
        <v>1684.4537600000001</v>
      </c>
      <c r="J147" s="56">
        <f t="shared" si="12"/>
        <v>1701.2982976000001</v>
      </c>
      <c r="K147" s="73">
        <f t="shared" si="11"/>
        <v>1726.8177720639999</v>
      </c>
      <c r="L147" s="89">
        <f t="shared" si="10"/>
        <v>1744.08594978464</v>
      </c>
      <c r="M147" s="128"/>
      <c r="N147" s="133">
        <v>1747.2</v>
      </c>
    </row>
    <row r="148" spans="2:14" ht="68" customHeight="1" thickBot="1" x14ac:dyDescent="0.25">
      <c r="B148" s="37"/>
      <c r="C148" s="187"/>
      <c r="D148" s="92" t="s">
        <v>275</v>
      </c>
      <c r="E148" s="102"/>
      <c r="F148" s="112" t="s">
        <v>100</v>
      </c>
      <c r="G148" s="101">
        <v>1545</v>
      </c>
      <c r="H148" s="95">
        <f t="shared" si="9"/>
        <v>1563.54</v>
      </c>
      <c r="I148" s="111">
        <f t="shared" si="12"/>
        <v>1579.1754000000001</v>
      </c>
      <c r="J148" s="97">
        <f t="shared" si="12"/>
        <v>1594.9671540000002</v>
      </c>
      <c r="K148" s="98">
        <f t="shared" si="11"/>
        <v>1618.89166131</v>
      </c>
      <c r="L148" s="90">
        <f t="shared" si="10"/>
        <v>1635.0805779231</v>
      </c>
      <c r="M148" s="127">
        <v>1709.28</v>
      </c>
      <c r="N148" s="133">
        <v>1747.2</v>
      </c>
    </row>
    <row r="149" spans="2:14" ht="64" customHeight="1" thickBot="1" x14ac:dyDescent="0.25">
      <c r="B149" s="37"/>
      <c r="C149" s="187"/>
      <c r="D149" s="38" t="s">
        <v>241</v>
      </c>
      <c r="E149" s="28"/>
      <c r="F149" s="22" t="s">
        <v>132</v>
      </c>
      <c r="G149" s="43">
        <v>1648</v>
      </c>
      <c r="H149" s="48">
        <f t="shared" si="9"/>
        <v>1667.7760000000001</v>
      </c>
      <c r="I149" s="53">
        <f t="shared" si="12"/>
        <v>1684.4537600000001</v>
      </c>
      <c r="J149" s="56">
        <f t="shared" si="12"/>
        <v>1701.2982976000001</v>
      </c>
      <c r="K149" s="73">
        <f t="shared" si="11"/>
        <v>1726.8177720639999</v>
      </c>
      <c r="L149" s="89">
        <f t="shared" si="10"/>
        <v>1744.08594978464</v>
      </c>
      <c r="M149" s="128"/>
      <c r="N149" s="133">
        <v>1747.2</v>
      </c>
    </row>
    <row r="150" spans="2:14" ht="69" thickBot="1" x14ac:dyDescent="0.25">
      <c r="B150" s="37"/>
      <c r="C150" s="187"/>
      <c r="D150" s="113" t="s">
        <v>276</v>
      </c>
      <c r="E150" s="114"/>
      <c r="F150" s="112" t="s">
        <v>100</v>
      </c>
      <c r="G150" s="101">
        <v>1545</v>
      </c>
      <c r="H150" s="95">
        <f t="shared" si="9"/>
        <v>1563.54</v>
      </c>
      <c r="I150" s="96">
        <f t="shared" si="12"/>
        <v>1579.1754000000001</v>
      </c>
      <c r="J150" s="97">
        <f t="shared" si="12"/>
        <v>1594.9671540000002</v>
      </c>
      <c r="K150" s="98">
        <f t="shared" si="11"/>
        <v>1618.89166131</v>
      </c>
      <c r="L150" s="90">
        <f t="shared" si="10"/>
        <v>1635.0805779231</v>
      </c>
      <c r="M150" s="127">
        <v>1709.28</v>
      </c>
      <c r="N150" s="133">
        <v>1747.2</v>
      </c>
    </row>
    <row r="151" spans="2:14" ht="32" customHeight="1" thickBot="1" x14ac:dyDescent="0.25">
      <c r="B151" s="37"/>
      <c r="C151" s="187"/>
      <c r="D151" s="18" t="s">
        <v>242</v>
      </c>
      <c r="E151" s="29"/>
      <c r="F151" s="22" t="s">
        <v>132</v>
      </c>
      <c r="G151" s="43">
        <v>1648</v>
      </c>
      <c r="H151" s="48">
        <f t="shared" si="9"/>
        <v>1667.7760000000001</v>
      </c>
      <c r="I151" s="55">
        <f t="shared" si="12"/>
        <v>1684.4537600000001</v>
      </c>
      <c r="J151" s="56">
        <f t="shared" si="12"/>
        <v>1701.2982976000001</v>
      </c>
      <c r="K151" s="73">
        <f t="shared" si="11"/>
        <v>1726.8177720639999</v>
      </c>
      <c r="L151" s="89">
        <f t="shared" si="10"/>
        <v>1744.08594978464</v>
      </c>
      <c r="M151" s="128"/>
      <c r="N151" s="133">
        <v>1747.2</v>
      </c>
    </row>
    <row r="152" spans="2:14" ht="79" customHeight="1" thickBot="1" x14ac:dyDescent="0.25">
      <c r="B152" s="37"/>
      <c r="C152" s="188"/>
      <c r="D152" s="92" t="s">
        <v>243</v>
      </c>
      <c r="E152" s="114"/>
      <c r="F152" s="115" t="s">
        <v>100</v>
      </c>
      <c r="G152" s="101">
        <v>1545</v>
      </c>
      <c r="H152" s="95">
        <f t="shared" si="9"/>
        <v>1563.54</v>
      </c>
      <c r="I152" s="111">
        <f t="shared" si="12"/>
        <v>1579.1754000000001</v>
      </c>
      <c r="J152" s="97">
        <f t="shared" si="12"/>
        <v>1594.9671540000002</v>
      </c>
      <c r="K152" s="98">
        <f t="shared" si="11"/>
        <v>1618.89166131</v>
      </c>
      <c r="L152" s="90">
        <f t="shared" si="10"/>
        <v>1635.0805779231</v>
      </c>
      <c r="M152" s="127">
        <v>1709.28</v>
      </c>
      <c r="N152" s="133">
        <v>1747.2</v>
      </c>
    </row>
    <row r="153" spans="2:14" ht="49" thickBot="1" x14ac:dyDescent="0.3">
      <c r="B153" s="72" t="s">
        <v>244</v>
      </c>
      <c r="C153" s="36"/>
      <c r="D153" s="17" t="s">
        <v>245</v>
      </c>
      <c r="E153" s="28"/>
      <c r="F153" s="22" t="s">
        <v>132</v>
      </c>
      <c r="G153" s="43">
        <v>1843</v>
      </c>
      <c r="H153" s="48">
        <f t="shared" si="9"/>
        <v>1865.116</v>
      </c>
      <c r="I153" s="55">
        <f t="shared" si="12"/>
        <v>1883.7671600000001</v>
      </c>
      <c r="J153" s="56">
        <f t="shared" si="12"/>
        <v>1902.6048316000001</v>
      </c>
      <c r="K153" s="75">
        <f t="shared" si="11"/>
        <v>1931.1439040739999</v>
      </c>
      <c r="L153" s="89">
        <f t="shared" si="10"/>
        <v>1950.4553431147399</v>
      </c>
      <c r="M153" s="128"/>
      <c r="N153" s="131"/>
    </row>
    <row r="154" spans="2:14" ht="69" x14ac:dyDescent="0.25">
      <c r="D154" s="34" t="s">
        <v>246</v>
      </c>
      <c r="J154" s="61"/>
    </row>
  </sheetData>
  <mergeCells count="92">
    <mergeCell ref="C39:C42"/>
    <mergeCell ref="D40:D41"/>
    <mergeCell ref="C43:C61"/>
    <mergeCell ref="B3:B79"/>
    <mergeCell ref="C3:C15"/>
    <mergeCell ref="C16:C29"/>
    <mergeCell ref="C30:C33"/>
    <mergeCell ref="N55:N56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G55:G56"/>
    <mergeCell ref="H55:H56"/>
    <mergeCell ref="I55:I56"/>
    <mergeCell ref="J55:J56"/>
    <mergeCell ref="K55:K56"/>
    <mergeCell ref="L55:L56"/>
    <mergeCell ref="N58:N59"/>
    <mergeCell ref="C62:C69"/>
    <mergeCell ref="F63:F64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C70:C79"/>
    <mergeCell ref="F72:F73"/>
    <mergeCell ref="B80:B95"/>
    <mergeCell ref="C80:C81"/>
    <mergeCell ref="C82:C84"/>
    <mergeCell ref="D82:D84"/>
    <mergeCell ref="E83:E84"/>
    <mergeCell ref="M83:M84"/>
    <mergeCell ref="N83:N84"/>
    <mergeCell ref="C85:C87"/>
    <mergeCell ref="D85:D86"/>
    <mergeCell ref="C88:C95"/>
    <mergeCell ref="D88:D89"/>
    <mergeCell ref="D90:D91"/>
    <mergeCell ref="G83:G84"/>
    <mergeCell ref="H83:H84"/>
    <mergeCell ref="I83:I84"/>
    <mergeCell ref="J83:J84"/>
    <mergeCell ref="K83:K84"/>
    <mergeCell ref="L83:L84"/>
    <mergeCell ref="F83:F84"/>
    <mergeCell ref="B96:B121"/>
    <mergeCell ref="C96:C111"/>
    <mergeCell ref="D100:D101"/>
    <mergeCell ref="D103:D104"/>
    <mergeCell ref="D106:D107"/>
    <mergeCell ref="D109:D110"/>
    <mergeCell ref="C112:C117"/>
    <mergeCell ref="C118:C121"/>
    <mergeCell ref="D119:D120"/>
    <mergeCell ref="B122:B143"/>
    <mergeCell ref="C122:C143"/>
    <mergeCell ref="D122:D123"/>
    <mergeCell ref="D125:D126"/>
    <mergeCell ref="D128:D129"/>
    <mergeCell ref="D131:D132"/>
    <mergeCell ref="D134:D135"/>
    <mergeCell ref="D138:D139"/>
    <mergeCell ref="D141:D142"/>
    <mergeCell ref="F3:F7"/>
    <mergeCell ref="C144:C152"/>
    <mergeCell ref="D26:D27"/>
    <mergeCell ref="D23:D24"/>
    <mergeCell ref="D17:D18"/>
    <mergeCell ref="F14:F15"/>
    <mergeCell ref="D9:D10"/>
    <mergeCell ref="F44:F45"/>
    <mergeCell ref="D48:D49"/>
    <mergeCell ref="D51:D52"/>
    <mergeCell ref="D54:D56"/>
    <mergeCell ref="E55:E56"/>
    <mergeCell ref="F55:F56"/>
    <mergeCell ref="D31:D32"/>
    <mergeCell ref="C34:C38"/>
    <mergeCell ref="D36:D37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0572-D16D-1D41-A26D-D302210CA565}">
  <dimension ref="B1:N37"/>
  <sheetViews>
    <sheetView topLeftCell="A31" workbookViewId="0">
      <selection activeCell="L40" sqref="L40"/>
    </sheetView>
  </sheetViews>
  <sheetFormatPr baseColWidth="10" defaultRowHeight="19" x14ac:dyDescent="0.25"/>
  <cols>
    <col min="2" max="2" width="11.83203125" customWidth="1"/>
    <col min="3" max="3" width="11" bestFit="1" customWidth="1"/>
    <col min="4" max="4" width="36" customWidth="1"/>
    <col min="5" max="5" width="10" bestFit="1" customWidth="1"/>
    <col min="6" max="6" width="4" customWidth="1"/>
    <col min="7" max="8" width="1.6640625" hidden="1" customWidth="1"/>
    <col min="9" max="9" width="16.6640625" style="47" hidden="1" customWidth="1"/>
    <col min="10" max="10" width="17" style="47" hidden="1" customWidth="1"/>
    <col min="11" max="11" width="24.83203125" hidden="1" customWidth="1"/>
    <col min="12" max="12" width="21.1640625" style="60" customWidth="1"/>
    <col min="13" max="13" width="31.1640625" customWidth="1"/>
    <col min="14" max="14" width="31.1640625" style="130" customWidth="1"/>
  </cols>
  <sheetData>
    <row r="1" spans="2:14" ht="20" thickBot="1" x14ac:dyDescent="0.3"/>
    <row r="2" spans="2:14" ht="36" customHeight="1" thickBot="1" x14ac:dyDescent="0.25">
      <c r="B2" s="14" t="s">
        <v>115</v>
      </c>
      <c r="C2" s="14" t="s">
        <v>116</v>
      </c>
      <c r="D2" s="15" t="s">
        <v>117</v>
      </c>
      <c r="E2" s="57" t="s">
        <v>118</v>
      </c>
      <c r="F2" s="59" t="s">
        <v>258</v>
      </c>
      <c r="G2" s="58" t="s">
        <v>119</v>
      </c>
      <c r="H2" s="16" t="s">
        <v>254</v>
      </c>
      <c r="I2" s="62" t="s">
        <v>255</v>
      </c>
      <c r="J2" s="70" t="s">
        <v>259</v>
      </c>
      <c r="K2" s="63" t="s">
        <v>261</v>
      </c>
      <c r="L2" s="88" t="s">
        <v>277</v>
      </c>
      <c r="M2" s="91" t="s">
        <v>279</v>
      </c>
      <c r="N2" s="129" t="s">
        <v>280</v>
      </c>
    </row>
    <row r="3" spans="2:14" ht="6" customHeight="1" thickBot="1" x14ac:dyDescent="0.25">
      <c r="B3" s="153"/>
      <c r="C3" s="153"/>
      <c r="D3" s="15"/>
      <c r="E3" s="57"/>
      <c r="F3" s="154"/>
      <c r="G3" s="155"/>
      <c r="H3" s="155"/>
      <c r="I3" s="156"/>
      <c r="J3" s="157"/>
      <c r="K3" s="158"/>
      <c r="L3" s="159"/>
      <c r="M3" s="160"/>
      <c r="N3" s="161"/>
    </row>
    <row r="4" spans="2:14" ht="34" customHeight="1" thickBot="1" x14ac:dyDescent="0.25">
      <c r="B4" s="119"/>
      <c r="C4" s="116" t="s">
        <v>121</v>
      </c>
      <c r="D4" s="92" t="s">
        <v>129</v>
      </c>
      <c r="E4" s="92"/>
      <c r="F4" s="93" t="s">
        <v>100</v>
      </c>
      <c r="G4" s="94">
        <v>1583</v>
      </c>
      <c r="H4" s="95">
        <f t="shared" ref="H4:H10" si="0">G4*1.012</f>
        <v>1601.9960000000001</v>
      </c>
      <c r="I4" s="96">
        <f t="shared" ref="I4:I10" si="1">H4*1.01</f>
        <v>1618.0159600000002</v>
      </c>
      <c r="J4" s="97">
        <f t="shared" ref="J4:J10" si="2">I4*1.01</f>
        <v>1634.1961196000002</v>
      </c>
      <c r="K4" s="98">
        <f t="shared" ref="K4:K10" si="3">J4*1.015</f>
        <v>1658.7090613939999</v>
      </c>
      <c r="L4" s="90">
        <f t="shared" ref="L4:L10" si="4">K4*1.01</f>
        <v>1675.29615200794</v>
      </c>
      <c r="M4" s="122">
        <v>1709.28</v>
      </c>
      <c r="N4" s="174">
        <v>1747.2</v>
      </c>
    </row>
    <row r="5" spans="2:14" ht="65" thickBot="1" x14ac:dyDescent="0.25">
      <c r="B5" s="120"/>
      <c r="C5" s="176" t="s">
        <v>135</v>
      </c>
      <c r="D5" s="143" t="s">
        <v>141</v>
      </c>
      <c r="E5" s="144"/>
      <c r="F5" s="145" t="s">
        <v>100</v>
      </c>
      <c r="G5" s="146">
        <v>1651</v>
      </c>
      <c r="H5" s="147">
        <f t="shared" si="0"/>
        <v>1670.8120000000001</v>
      </c>
      <c r="I5" s="148">
        <f t="shared" si="1"/>
        <v>1687.5201200000001</v>
      </c>
      <c r="J5" s="149">
        <f t="shared" si="2"/>
        <v>1704.3953212000001</v>
      </c>
      <c r="K5" s="150">
        <f t="shared" si="3"/>
        <v>1729.961251018</v>
      </c>
      <c r="L5" s="151">
        <f t="shared" si="4"/>
        <v>1747.2608635281799</v>
      </c>
      <c r="M5" s="152"/>
      <c r="N5" s="126">
        <v>1747.2</v>
      </c>
    </row>
    <row r="6" spans="2:14" ht="35" thickBot="1" x14ac:dyDescent="0.25">
      <c r="B6" s="120"/>
      <c r="C6" s="117"/>
      <c r="D6" s="99" t="s">
        <v>145</v>
      </c>
      <c r="E6" s="92"/>
      <c r="F6" s="100" t="s">
        <v>100</v>
      </c>
      <c r="G6" s="101">
        <v>1583</v>
      </c>
      <c r="H6" s="95">
        <f t="shared" si="0"/>
        <v>1601.9960000000001</v>
      </c>
      <c r="I6" s="96">
        <f t="shared" si="1"/>
        <v>1618.0159600000002</v>
      </c>
      <c r="J6" s="97">
        <f t="shared" si="2"/>
        <v>1634.1961196000002</v>
      </c>
      <c r="K6" s="98">
        <f t="shared" si="3"/>
        <v>1658.7090613939999</v>
      </c>
      <c r="L6" s="90">
        <f t="shared" si="4"/>
        <v>1675.29615200794</v>
      </c>
      <c r="M6" s="122">
        <v>1709.28</v>
      </c>
      <c r="N6" s="174">
        <v>1747.2</v>
      </c>
    </row>
    <row r="7" spans="2:14" ht="35" thickBot="1" x14ac:dyDescent="0.25">
      <c r="B7" s="120"/>
      <c r="C7" s="117" t="s">
        <v>160</v>
      </c>
      <c r="D7" s="99" t="s">
        <v>167</v>
      </c>
      <c r="E7" s="92"/>
      <c r="F7" s="100" t="s">
        <v>100</v>
      </c>
      <c r="G7" s="43">
        <v>1583</v>
      </c>
      <c r="H7" s="48">
        <f t="shared" si="0"/>
        <v>1601.9960000000001</v>
      </c>
      <c r="I7" s="53">
        <f t="shared" si="1"/>
        <v>1618.0159600000002</v>
      </c>
      <c r="J7" s="56">
        <f t="shared" si="2"/>
        <v>1634.1961196000002</v>
      </c>
      <c r="K7" s="73">
        <f t="shared" si="3"/>
        <v>1658.7090613939999</v>
      </c>
      <c r="L7" s="90">
        <f t="shared" si="4"/>
        <v>1675.29615200794</v>
      </c>
      <c r="M7" s="127">
        <v>1709.28</v>
      </c>
      <c r="N7" s="174">
        <v>1747.2</v>
      </c>
    </row>
    <row r="8" spans="2:14" ht="52" thickBot="1" x14ac:dyDescent="0.25">
      <c r="B8" s="120"/>
      <c r="C8" s="117"/>
      <c r="D8" s="102" t="s">
        <v>169</v>
      </c>
      <c r="E8" s="92"/>
      <c r="F8" s="100" t="s">
        <v>100</v>
      </c>
      <c r="G8" s="101">
        <v>1583</v>
      </c>
      <c r="H8" s="95">
        <f t="shared" si="0"/>
        <v>1601.9960000000001</v>
      </c>
      <c r="I8" s="96">
        <f t="shared" si="1"/>
        <v>1618.0159600000002</v>
      </c>
      <c r="J8" s="97">
        <f t="shared" si="2"/>
        <v>1634.1961196000002</v>
      </c>
      <c r="K8" s="98">
        <f t="shared" si="3"/>
        <v>1658.7090613939999</v>
      </c>
      <c r="L8" s="90">
        <f t="shared" si="4"/>
        <v>1675.29615200794</v>
      </c>
      <c r="M8" s="127">
        <v>1709.28</v>
      </c>
      <c r="N8" s="175">
        <v>1747.2</v>
      </c>
    </row>
    <row r="9" spans="2:14" ht="35" thickBot="1" x14ac:dyDescent="0.25">
      <c r="B9" s="120"/>
      <c r="C9" s="117"/>
      <c r="D9" s="103" t="s">
        <v>171</v>
      </c>
      <c r="E9" s="103"/>
      <c r="F9" s="104" t="s">
        <v>100</v>
      </c>
      <c r="G9" s="42">
        <v>1583</v>
      </c>
      <c r="H9" s="48">
        <f t="shared" si="0"/>
        <v>1601.9960000000001</v>
      </c>
      <c r="I9" s="50">
        <f t="shared" si="1"/>
        <v>1618.0159600000002</v>
      </c>
      <c r="J9" s="56">
        <f t="shared" si="2"/>
        <v>1634.1961196000002</v>
      </c>
      <c r="K9" s="73">
        <f t="shared" si="3"/>
        <v>1658.7090613939999</v>
      </c>
      <c r="L9" s="90">
        <f t="shared" si="4"/>
        <v>1675.29615200794</v>
      </c>
      <c r="M9" s="127">
        <v>1709.28</v>
      </c>
      <c r="N9" s="174">
        <v>1747.2</v>
      </c>
    </row>
    <row r="10" spans="2:14" ht="30" customHeight="1" thickBot="1" x14ac:dyDescent="0.25">
      <c r="B10" s="120"/>
      <c r="C10" s="117"/>
      <c r="D10" s="102" t="s">
        <v>174</v>
      </c>
      <c r="E10" s="92"/>
      <c r="F10" s="100" t="s">
        <v>100</v>
      </c>
      <c r="G10" s="43">
        <v>1583</v>
      </c>
      <c r="H10" s="48">
        <f t="shared" si="0"/>
        <v>1601.9960000000001</v>
      </c>
      <c r="I10" s="50">
        <f t="shared" si="1"/>
        <v>1618.0159600000002</v>
      </c>
      <c r="J10" s="56">
        <f t="shared" si="2"/>
        <v>1634.1961196000002</v>
      </c>
      <c r="K10" s="73">
        <f t="shared" si="3"/>
        <v>1658.7090613939999</v>
      </c>
      <c r="L10" s="90">
        <f t="shared" si="4"/>
        <v>1675.29615200794</v>
      </c>
      <c r="M10" s="127">
        <v>1709.28</v>
      </c>
      <c r="N10" s="174">
        <v>1747.2</v>
      </c>
    </row>
    <row r="11" spans="2:14" ht="30" customHeight="1" thickBot="1" x14ac:dyDescent="0.25">
      <c r="B11" s="120"/>
      <c r="C11" s="177" t="s">
        <v>183</v>
      </c>
      <c r="D11" s="92" t="s">
        <v>190</v>
      </c>
      <c r="E11" s="92"/>
      <c r="F11" s="100" t="s">
        <v>100</v>
      </c>
      <c r="G11" s="101">
        <v>1583</v>
      </c>
      <c r="H11" s="95">
        <f t="shared" ref="H11:H25" si="5">G11*1.012</f>
        <v>1601.9960000000001</v>
      </c>
      <c r="I11" s="105">
        <f t="shared" ref="I11:I27" si="6">H11*1.01</f>
        <v>1618.0159600000002</v>
      </c>
      <c r="J11" s="97">
        <f t="shared" ref="J11:J25" si="7">I11*1.01</f>
        <v>1634.1961196000002</v>
      </c>
      <c r="K11" s="98">
        <f t="shared" ref="K11:K25" si="8">J11*1.015</f>
        <v>1658.7090613939999</v>
      </c>
      <c r="L11" s="90">
        <f t="shared" ref="L11:L25" si="9">K11*1.01</f>
        <v>1675.29615200794</v>
      </c>
      <c r="M11" s="127">
        <v>1709.28</v>
      </c>
      <c r="N11" s="174">
        <v>1747.2</v>
      </c>
    </row>
    <row r="12" spans="2:14" ht="65" thickBot="1" x14ac:dyDescent="0.25">
      <c r="B12" s="120"/>
      <c r="C12" s="117" t="s">
        <v>135</v>
      </c>
      <c r="D12" s="102" t="s">
        <v>269</v>
      </c>
      <c r="E12" s="92"/>
      <c r="F12" s="100" t="s">
        <v>100</v>
      </c>
      <c r="G12" s="101">
        <v>1583</v>
      </c>
      <c r="H12" s="95">
        <f t="shared" si="5"/>
        <v>1601.9960000000001</v>
      </c>
      <c r="I12" s="96">
        <f t="shared" si="6"/>
        <v>1618.0159600000002</v>
      </c>
      <c r="J12" s="97">
        <f t="shared" si="7"/>
        <v>1634.1961196000002</v>
      </c>
      <c r="K12" s="98">
        <f t="shared" si="8"/>
        <v>1658.7090613939999</v>
      </c>
      <c r="L12" s="90">
        <f t="shared" si="9"/>
        <v>1675.29615200794</v>
      </c>
      <c r="M12" s="122">
        <v>1709.28</v>
      </c>
      <c r="N12" s="174">
        <v>1747.2</v>
      </c>
    </row>
    <row r="13" spans="2:14" ht="35" thickBot="1" x14ac:dyDescent="0.25">
      <c r="B13" s="120"/>
      <c r="C13" s="116" t="s">
        <v>151</v>
      </c>
      <c r="D13" s="92" t="s">
        <v>198</v>
      </c>
      <c r="E13" s="92"/>
      <c r="F13" s="100" t="s">
        <v>100</v>
      </c>
      <c r="G13" s="101">
        <v>1583</v>
      </c>
      <c r="H13" s="95">
        <f t="shared" si="5"/>
        <v>1601.9960000000001</v>
      </c>
      <c r="I13" s="96">
        <f t="shared" si="6"/>
        <v>1618.0159600000002</v>
      </c>
      <c r="J13" s="97">
        <f t="shared" si="7"/>
        <v>1634.1961196000002</v>
      </c>
      <c r="K13" s="98">
        <f t="shared" si="8"/>
        <v>1658.7090613939999</v>
      </c>
      <c r="L13" s="90">
        <f t="shared" si="9"/>
        <v>1675.29615200794</v>
      </c>
      <c r="M13" s="122">
        <v>1709.28</v>
      </c>
      <c r="N13" s="174">
        <v>1747.2</v>
      </c>
    </row>
    <row r="14" spans="2:14" ht="49" thickBot="1" x14ac:dyDescent="0.25">
      <c r="B14" s="120"/>
      <c r="C14" s="117" t="s">
        <v>199</v>
      </c>
      <c r="D14" s="92" t="s">
        <v>203</v>
      </c>
      <c r="E14" s="92"/>
      <c r="F14" s="106"/>
      <c r="G14" s="101">
        <v>1583</v>
      </c>
      <c r="H14" s="95">
        <f t="shared" si="5"/>
        <v>1601.9960000000001</v>
      </c>
      <c r="I14" s="105">
        <f t="shared" si="6"/>
        <v>1618.0159600000002</v>
      </c>
      <c r="J14" s="97">
        <f t="shared" si="7"/>
        <v>1634.1961196000002</v>
      </c>
      <c r="K14" s="98">
        <f t="shared" si="8"/>
        <v>1658.7090613939999</v>
      </c>
      <c r="L14" s="90">
        <f t="shared" si="9"/>
        <v>1675.29615200794</v>
      </c>
      <c r="M14" s="127">
        <v>1709.28</v>
      </c>
      <c r="N14" s="174">
        <v>1747.2</v>
      </c>
    </row>
    <row r="15" spans="2:14" ht="35" thickBot="1" x14ac:dyDescent="0.25">
      <c r="B15" s="120"/>
      <c r="C15" s="117"/>
      <c r="D15" s="92" t="s">
        <v>204</v>
      </c>
      <c r="E15" s="92"/>
      <c r="F15" s="104" t="s">
        <v>100</v>
      </c>
      <c r="G15" s="101">
        <v>1583</v>
      </c>
      <c r="H15" s="95">
        <f t="shared" si="5"/>
        <v>1601.9960000000001</v>
      </c>
      <c r="I15" s="96">
        <f t="shared" si="6"/>
        <v>1618.0159600000002</v>
      </c>
      <c r="J15" s="97">
        <f t="shared" si="7"/>
        <v>1634.1961196000002</v>
      </c>
      <c r="K15" s="98">
        <f t="shared" si="8"/>
        <v>1658.7090613939999</v>
      </c>
      <c r="L15" s="90">
        <f t="shared" si="9"/>
        <v>1675.29615200794</v>
      </c>
      <c r="M15" s="127">
        <v>1709.28</v>
      </c>
      <c r="N15" s="174">
        <v>1747.2</v>
      </c>
    </row>
    <row r="16" spans="2:14" ht="35" customHeight="1" thickBot="1" x14ac:dyDescent="0.25">
      <c r="B16" s="120"/>
      <c r="C16" s="117"/>
      <c r="D16" s="107" t="s">
        <v>205</v>
      </c>
      <c r="E16" s="92"/>
      <c r="F16" s="99"/>
      <c r="G16" s="101">
        <v>1531</v>
      </c>
      <c r="H16" s="95">
        <f t="shared" si="5"/>
        <v>1549.3720000000001</v>
      </c>
      <c r="I16" s="108">
        <f t="shared" si="6"/>
        <v>1564.86572</v>
      </c>
      <c r="J16" s="97">
        <f t="shared" si="7"/>
        <v>1580.5143772000001</v>
      </c>
      <c r="K16" s="98">
        <f t="shared" si="8"/>
        <v>1604.222092858</v>
      </c>
      <c r="L16" s="90">
        <f t="shared" si="9"/>
        <v>1620.26431378658</v>
      </c>
      <c r="M16" s="127">
        <v>1709.28</v>
      </c>
      <c r="N16" s="174">
        <v>1747.2</v>
      </c>
    </row>
    <row r="17" spans="2:14" ht="65" thickBot="1" x14ac:dyDescent="0.25">
      <c r="B17" s="120"/>
      <c r="C17" s="117" t="s">
        <v>135</v>
      </c>
      <c r="D17" s="144" t="s">
        <v>272</v>
      </c>
      <c r="E17" s="162"/>
      <c r="F17" s="163" t="s">
        <v>100</v>
      </c>
      <c r="G17" s="146">
        <v>1651</v>
      </c>
      <c r="H17" s="147">
        <f t="shared" si="5"/>
        <v>1670.8120000000001</v>
      </c>
      <c r="I17" s="164">
        <f t="shared" si="6"/>
        <v>1687.5201200000001</v>
      </c>
      <c r="J17" s="149">
        <f t="shared" si="7"/>
        <v>1704.3953212000001</v>
      </c>
      <c r="K17" s="150">
        <f t="shared" si="8"/>
        <v>1729.961251018</v>
      </c>
      <c r="L17" s="151">
        <f t="shared" si="9"/>
        <v>1747.2608635281799</v>
      </c>
      <c r="M17" s="166"/>
      <c r="N17" s="133">
        <v>1747.2</v>
      </c>
    </row>
    <row r="18" spans="2:14" ht="30" customHeight="1" thickBot="1" x14ac:dyDescent="0.25">
      <c r="B18" s="120"/>
      <c r="C18" s="117"/>
      <c r="D18" s="144" t="s">
        <v>263</v>
      </c>
      <c r="E18" s="165"/>
      <c r="F18" s="145" t="s">
        <v>100</v>
      </c>
      <c r="G18" s="146">
        <v>1651</v>
      </c>
      <c r="H18" s="147">
        <f t="shared" si="5"/>
        <v>1670.8120000000001</v>
      </c>
      <c r="I18" s="164">
        <f t="shared" si="6"/>
        <v>1687.5201200000001</v>
      </c>
      <c r="J18" s="149">
        <f t="shared" si="7"/>
        <v>1704.3953212000001</v>
      </c>
      <c r="K18" s="150">
        <f t="shared" si="8"/>
        <v>1729.961251018</v>
      </c>
      <c r="L18" s="151">
        <f t="shared" si="9"/>
        <v>1747.2608635281799</v>
      </c>
      <c r="M18" s="166"/>
      <c r="N18" s="133">
        <v>1747.2</v>
      </c>
    </row>
    <row r="19" spans="2:14" ht="30" customHeight="1" thickBot="1" x14ac:dyDescent="0.25">
      <c r="B19" s="120"/>
      <c r="C19" s="117"/>
      <c r="D19" s="144" t="s">
        <v>264</v>
      </c>
      <c r="E19" s="144"/>
      <c r="F19" s="145" t="s">
        <v>100</v>
      </c>
      <c r="G19" s="146">
        <v>1651</v>
      </c>
      <c r="H19" s="147">
        <f t="shared" si="5"/>
        <v>1670.8120000000001</v>
      </c>
      <c r="I19" s="164">
        <f t="shared" si="6"/>
        <v>1687.5201200000001</v>
      </c>
      <c r="J19" s="149">
        <f t="shared" si="7"/>
        <v>1704.3953212000001</v>
      </c>
      <c r="K19" s="150">
        <f t="shared" si="8"/>
        <v>1729.961251018</v>
      </c>
      <c r="L19" s="151">
        <f t="shared" si="9"/>
        <v>1747.2608635281799</v>
      </c>
      <c r="M19" s="166"/>
      <c r="N19" s="133">
        <v>1747.2</v>
      </c>
    </row>
    <row r="20" spans="2:14" ht="69" thickBot="1" x14ac:dyDescent="0.25">
      <c r="B20" s="120"/>
      <c r="C20" s="117"/>
      <c r="D20" s="144" t="s">
        <v>265</v>
      </c>
      <c r="E20" s="144"/>
      <c r="F20" s="145" t="s">
        <v>100</v>
      </c>
      <c r="G20" s="146">
        <v>1651</v>
      </c>
      <c r="H20" s="147">
        <f t="shared" si="5"/>
        <v>1670.8120000000001</v>
      </c>
      <c r="I20" s="164">
        <f t="shared" si="6"/>
        <v>1687.5201200000001</v>
      </c>
      <c r="J20" s="149">
        <f t="shared" si="7"/>
        <v>1704.3953212000001</v>
      </c>
      <c r="K20" s="150">
        <f t="shared" si="8"/>
        <v>1729.961251018</v>
      </c>
      <c r="L20" s="151">
        <f t="shared" si="9"/>
        <v>1747.2608635281799</v>
      </c>
      <c r="M20" s="166"/>
      <c r="N20" s="133">
        <v>1747.2</v>
      </c>
    </row>
    <row r="21" spans="2:14" ht="32" customHeight="1" thickBot="1" x14ac:dyDescent="0.25">
      <c r="B21" s="120"/>
      <c r="C21" s="117"/>
      <c r="D21" s="144" t="s">
        <v>266</v>
      </c>
      <c r="E21" s="144"/>
      <c r="F21" s="145" t="s">
        <v>100</v>
      </c>
      <c r="G21" s="146">
        <v>1651</v>
      </c>
      <c r="H21" s="147">
        <f t="shared" si="5"/>
        <v>1670.8120000000001</v>
      </c>
      <c r="I21" s="164">
        <f t="shared" si="6"/>
        <v>1687.5201200000001</v>
      </c>
      <c r="J21" s="149">
        <f t="shared" si="7"/>
        <v>1704.3953212000001</v>
      </c>
      <c r="K21" s="150">
        <f t="shared" si="8"/>
        <v>1729.961251018</v>
      </c>
      <c r="L21" s="151">
        <f t="shared" si="9"/>
        <v>1747.2608635281799</v>
      </c>
      <c r="M21" s="166"/>
      <c r="N21" s="133">
        <v>1747.2</v>
      </c>
    </row>
    <row r="22" spans="2:14" ht="65" customHeight="1" thickBot="1" x14ac:dyDescent="0.25">
      <c r="B22" s="120"/>
      <c r="C22" s="117"/>
      <c r="D22" s="144" t="s">
        <v>267</v>
      </c>
      <c r="E22" s="144"/>
      <c r="F22" s="145" t="s">
        <v>100</v>
      </c>
      <c r="G22" s="146">
        <v>1651</v>
      </c>
      <c r="H22" s="147">
        <f t="shared" si="5"/>
        <v>1670.8120000000001</v>
      </c>
      <c r="I22" s="164">
        <f t="shared" si="6"/>
        <v>1687.5201200000001</v>
      </c>
      <c r="J22" s="149">
        <f t="shared" si="7"/>
        <v>1704.3953212000001</v>
      </c>
      <c r="K22" s="150">
        <f t="shared" si="8"/>
        <v>1729.961251018</v>
      </c>
      <c r="L22" s="151">
        <f t="shared" si="9"/>
        <v>1747.2608635281799</v>
      </c>
      <c r="M22" s="166"/>
      <c r="N22" s="133">
        <v>1747.2</v>
      </c>
    </row>
    <row r="23" spans="2:14" ht="76" customHeight="1" thickBot="1" x14ac:dyDescent="0.25">
      <c r="B23" s="120"/>
      <c r="C23" s="118"/>
      <c r="D23" s="144" t="s">
        <v>268</v>
      </c>
      <c r="E23" s="144"/>
      <c r="F23" s="145"/>
      <c r="G23" s="146">
        <v>1651</v>
      </c>
      <c r="H23" s="147">
        <f t="shared" si="5"/>
        <v>1670.8120000000001</v>
      </c>
      <c r="I23" s="164">
        <f t="shared" si="6"/>
        <v>1687.5201200000001</v>
      </c>
      <c r="J23" s="149">
        <f t="shared" si="7"/>
        <v>1704.3953212000001</v>
      </c>
      <c r="K23" s="150">
        <f t="shared" si="8"/>
        <v>1729.961251018</v>
      </c>
      <c r="L23" s="151">
        <f t="shared" si="9"/>
        <v>1747.2608635281799</v>
      </c>
      <c r="M23" s="166"/>
      <c r="N23" s="133">
        <v>1747.2</v>
      </c>
    </row>
    <row r="24" spans="2:14" ht="30" customHeight="1" thickBot="1" x14ac:dyDescent="0.25">
      <c r="B24" s="120"/>
      <c r="C24" s="116" t="s">
        <v>281</v>
      </c>
      <c r="D24" s="92" t="s">
        <v>225</v>
      </c>
      <c r="E24" s="92"/>
      <c r="F24" s="100" t="s">
        <v>100</v>
      </c>
      <c r="G24" s="101">
        <v>1583</v>
      </c>
      <c r="H24" s="95">
        <f t="shared" si="5"/>
        <v>1601.9960000000001</v>
      </c>
      <c r="I24" s="105">
        <f t="shared" si="6"/>
        <v>1618.0159600000002</v>
      </c>
      <c r="J24" s="97">
        <f t="shared" si="7"/>
        <v>1634.1961196000002</v>
      </c>
      <c r="K24" s="98">
        <f t="shared" si="8"/>
        <v>1658.7090613939999</v>
      </c>
      <c r="L24" s="121">
        <f t="shared" si="9"/>
        <v>1675.29615200794</v>
      </c>
      <c r="M24" s="127">
        <v>1709.28</v>
      </c>
      <c r="N24" s="174">
        <v>1747.2</v>
      </c>
    </row>
    <row r="25" spans="2:14" ht="30" customHeight="1" thickBot="1" x14ac:dyDescent="0.25">
      <c r="B25" s="120"/>
      <c r="C25" s="117"/>
      <c r="D25" s="92" t="s">
        <v>227</v>
      </c>
      <c r="E25" s="92"/>
      <c r="F25" s="100" t="s">
        <v>100</v>
      </c>
      <c r="G25" s="101">
        <v>1583</v>
      </c>
      <c r="H25" s="95">
        <f t="shared" si="5"/>
        <v>1601.9960000000001</v>
      </c>
      <c r="I25" s="105">
        <f t="shared" si="6"/>
        <v>1618.0159600000002</v>
      </c>
      <c r="J25" s="97">
        <f t="shared" si="7"/>
        <v>1634.1961196000002</v>
      </c>
      <c r="K25" s="98">
        <f t="shared" si="8"/>
        <v>1658.7090613939999</v>
      </c>
      <c r="L25" s="90">
        <f t="shared" si="9"/>
        <v>1675.29615200794</v>
      </c>
      <c r="M25" s="127">
        <v>1709.28</v>
      </c>
      <c r="N25" s="174">
        <v>1747.2</v>
      </c>
    </row>
    <row r="26" spans="2:14" ht="35" thickBot="1" x14ac:dyDescent="0.25">
      <c r="B26" s="120"/>
      <c r="C26" s="117"/>
      <c r="D26" s="92" t="s">
        <v>229</v>
      </c>
      <c r="E26" s="92"/>
      <c r="F26" s="100" t="s">
        <v>100</v>
      </c>
      <c r="G26" s="101">
        <v>1583</v>
      </c>
      <c r="H26" s="95">
        <f t="shared" ref="H26:H37" si="10">G26*1.012</f>
        <v>1601.9960000000001</v>
      </c>
      <c r="I26" s="96">
        <f t="shared" si="6"/>
        <v>1618.0159600000002</v>
      </c>
      <c r="J26" s="97">
        <f t="shared" ref="J26:J37" si="11">I26*1.01</f>
        <v>1634.1961196000002</v>
      </c>
      <c r="K26" s="98">
        <f t="shared" ref="K26:K37" si="12">J26*1.015</f>
        <v>1658.7090613939999</v>
      </c>
      <c r="L26" s="90">
        <f t="shared" ref="L26:L37" si="13">K26*1.01</f>
        <v>1675.29615200794</v>
      </c>
      <c r="M26" s="127">
        <v>1709.28</v>
      </c>
      <c r="N26" s="174">
        <v>1747.2</v>
      </c>
    </row>
    <row r="27" spans="2:14" ht="30" customHeight="1" thickBot="1" x14ac:dyDescent="0.25">
      <c r="B27" s="120"/>
      <c r="C27" s="117"/>
      <c r="D27" s="92" t="s">
        <v>231</v>
      </c>
      <c r="E27" s="92"/>
      <c r="F27" s="100" t="s">
        <v>100</v>
      </c>
      <c r="G27" s="101">
        <v>1583</v>
      </c>
      <c r="H27" s="95">
        <f t="shared" si="10"/>
        <v>1601.9960000000001</v>
      </c>
      <c r="I27" s="105">
        <f t="shared" si="6"/>
        <v>1618.0159600000002</v>
      </c>
      <c r="J27" s="97">
        <f t="shared" si="11"/>
        <v>1634.1961196000002</v>
      </c>
      <c r="K27" s="98">
        <f t="shared" si="12"/>
        <v>1658.7090613939999</v>
      </c>
      <c r="L27" s="90">
        <f t="shared" si="13"/>
        <v>1675.29615200794</v>
      </c>
      <c r="M27" s="127">
        <v>1709.28</v>
      </c>
      <c r="N27" s="174">
        <v>1747.2</v>
      </c>
    </row>
    <row r="28" spans="2:14" ht="30" customHeight="1" thickBot="1" x14ac:dyDescent="0.25">
      <c r="B28" s="120"/>
      <c r="C28" s="117"/>
      <c r="D28" s="92" t="s">
        <v>234</v>
      </c>
      <c r="E28" s="109"/>
      <c r="F28" s="100" t="s">
        <v>100</v>
      </c>
      <c r="G28" s="42">
        <v>1583</v>
      </c>
      <c r="H28" s="48">
        <f t="shared" si="10"/>
        <v>1601.9960000000001</v>
      </c>
      <c r="I28" s="52">
        <f t="shared" ref="I28:I37" si="14">H28*1.01</f>
        <v>1618.0159600000002</v>
      </c>
      <c r="J28" s="56">
        <f t="shared" si="11"/>
        <v>1634.1961196000002</v>
      </c>
      <c r="K28" s="73">
        <f t="shared" si="12"/>
        <v>1658.7090613939999</v>
      </c>
      <c r="L28" s="90">
        <f t="shared" si="13"/>
        <v>1675.29615200794</v>
      </c>
      <c r="M28" s="127">
        <v>1709.28</v>
      </c>
      <c r="N28" s="174">
        <v>1747.2</v>
      </c>
    </row>
    <row r="29" spans="2:14" ht="35" thickBot="1" x14ac:dyDescent="0.25">
      <c r="B29" s="120"/>
      <c r="C29" s="117"/>
      <c r="D29" s="110" t="s">
        <v>273</v>
      </c>
      <c r="E29" s="92"/>
      <c r="F29" s="100" t="s">
        <v>100</v>
      </c>
      <c r="G29" s="101">
        <v>1583</v>
      </c>
      <c r="H29" s="95">
        <f t="shared" si="10"/>
        <v>1601.9960000000001</v>
      </c>
      <c r="I29" s="96">
        <f t="shared" si="14"/>
        <v>1618.0159600000002</v>
      </c>
      <c r="J29" s="97">
        <f t="shared" si="11"/>
        <v>1634.1961196000002</v>
      </c>
      <c r="K29" s="98">
        <f t="shared" si="12"/>
        <v>1658.7090613939999</v>
      </c>
      <c r="L29" s="90">
        <f t="shared" si="13"/>
        <v>1675.29615200794</v>
      </c>
      <c r="M29" s="127">
        <v>1709.28</v>
      </c>
      <c r="N29" s="174">
        <v>1747.2</v>
      </c>
    </row>
    <row r="30" spans="2:14" ht="35" thickBot="1" x14ac:dyDescent="0.25">
      <c r="B30" s="120"/>
      <c r="C30" s="118"/>
      <c r="D30" s="167" t="s">
        <v>239</v>
      </c>
      <c r="E30" s="168"/>
      <c r="F30" s="169" t="s">
        <v>132</v>
      </c>
      <c r="G30" s="146">
        <v>1648</v>
      </c>
      <c r="H30" s="147">
        <f t="shared" si="10"/>
        <v>1667.7760000000001</v>
      </c>
      <c r="I30" s="170">
        <f t="shared" si="14"/>
        <v>1684.4537600000001</v>
      </c>
      <c r="J30" s="149">
        <f t="shared" si="11"/>
        <v>1701.2982976000001</v>
      </c>
      <c r="K30" s="150">
        <f t="shared" si="12"/>
        <v>1726.8177720639999</v>
      </c>
      <c r="L30" s="151">
        <f t="shared" si="13"/>
        <v>1744.08594978464</v>
      </c>
      <c r="M30" s="166"/>
      <c r="N30" s="133">
        <v>1747.2</v>
      </c>
    </row>
    <row r="31" spans="2:14" ht="69" thickBot="1" x14ac:dyDescent="0.25">
      <c r="B31" s="120"/>
      <c r="C31" s="116" t="s">
        <v>237</v>
      </c>
      <c r="D31" s="92" t="s">
        <v>274</v>
      </c>
      <c r="E31" s="102"/>
      <c r="F31" s="100" t="s">
        <v>100</v>
      </c>
      <c r="G31" s="101">
        <v>1545</v>
      </c>
      <c r="H31" s="95">
        <f t="shared" si="10"/>
        <v>1563.54</v>
      </c>
      <c r="I31" s="111">
        <f t="shared" si="14"/>
        <v>1579.1754000000001</v>
      </c>
      <c r="J31" s="97">
        <f t="shared" si="11"/>
        <v>1594.9671540000002</v>
      </c>
      <c r="K31" s="98">
        <f t="shared" si="12"/>
        <v>1618.89166131</v>
      </c>
      <c r="L31" s="90">
        <f t="shared" si="13"/>
        <v>1635.0805779231</v>
      </c>
      <c r="M31" s="127">
        <v>1709.28</v>
      </c>
      <c r="N31" s="175">
        <v>1747.2</v>
      </c>
    </row>
    <row r="32" spans="2:14" ht="30" customHeight="1" thickBot="1" x14ac:dyDescent="0.25">
      <c r="B32" s="120"/>
      <c r="C32" s="117"/>
      <c r="D32" s="167" t="s">
        <v>240</v>
      </c>
      <c r="E32" s="168"/>
      <c r="F32" s="145" t="s">
        <v>132</v>
      </c>
      <c r="G32" s="146">
        <v>1648</v>
      </c>
      <c r="H32" s="147">
        <f t="shared" si="10"/>
        <v>1667.7760000000001</v>
      </c>
      <c r="I32" s="170">
        <f t="shared" si="14"/>
        <v>1684.4537600000001</v>
      </c>
      <c r="J32" s="149">
        <f t="shared" si="11"/>
        <v>1701.2982976000001</v>
      </c>
      <c r="K32" s="150">
        <f t="shared" si="12"/>
        <v>1726.8177720639999</v>
      </c>
      <c r="L32" s="151">
        <f t="shared" si="13"/>
        <v>1744.08594978464</v>
      </c>
      <c r="M32" s="166"/>
      <c r="N32" s="133">
        <v>1747.2</v>
      </c>
    </row>
    <row r="33" spans="2:14" ht="30" customHeight="1" thickBot="1" x14ac:dyDescent="0.25">
      <c r="B33" s="120"/>
      <c r="C33" s="117"/>
      <c r="D33" s="92" t="s">
        <v>275</v>
      </c>
      <c r="E33" s="102"/>
      <c r="F33" s="112" t="s">
        <v>100</v>
      </c>
      <c r="G33" s="101">
        <v>1545</v>
      </c>
      <c r="H33" s="95">
        <f t="shared" si="10"/>
        <v>1563.54</v>
      </c>
      <c r="I33" s="111">
        <f t="shared" si="14"/>
        <v>1579.1754000000001</v>
      </c>
      <c r="J33" s="97">
        <f t="shared" si="11"/>
        <v>1594.9671540000002</v>
      </c>
      <c r="K33" s="98">
        <f t="shared" si="12"/>
        <v>1618.89166131</v>
      </c>
      <c r="L33" s="90">
        <f t="shared" si="13"/>
        <v>1635.0805779231</v>
      </c>
      <c r="M33" s="127">
        <v>1709.28</v>
      </c>
      <c r="N33" s="175">
        <v>1747.2</v>
      </c>
    </row>
    <row r="34" spans="2:14" ht="69" thickBot="1" x14ac:dyDescent="0.25">
      <c r="B34" s="120"/>
      <c r="C34" s="117"/>
      <c r="D34" s="171" t="s">
        <v>241</v>
      </c>
      <c r="E34" s="168"/>
      <c r="F34" s="145" t="s">
        <v>132</v>
      </c>
      <c r="G34" s="146">
        <v>1648</v>
      </c>
      <c r="H34" s="147">
        <f t="shared" si="10"/>
        <v>1667.7760000000001</v>
      </c>
      <c r="I34" s="172">
        <f t="shared" si="14"/>
        <v>1684.4537600000001</v>
      </c>
      <c r="J34" s="149">
        <f t="shared" si="11"/>
        <v>1701.2982976000001</v>
      </c>
      <c r="K34" s="150">
        <f t="shared" si="12"/>
        <v>1726.8177720639999</v>
      </c>
      <c r="L34" s="151">
        <f t="shared" si="13"/>
        <v>1744.08594978464</v>
      </c>
      <c r="M34" s="166"/>
      <c r="N34" s="133">
        <v>1747.2</v>
      </c>
    </row>
    <row r="35" spans="2:14" ht="69" thickBot="1" x14ac:dyDescent="0.25">
      <c r="B35" s="120"/>
      <c r="C35" s="204"/>
      <c r="D35" s="113" t="s">
        <v>276</v>
      </c>
      <c r="E35" s="114"/>
      <c r="F35" s="112" t="s">
        <v>100</v>
      </c>
      <c r="G35" s="101">
        <v>1545</v>
      </c>
      <c r="H35" s="95">
        <f t="shared" si="10"/>
        <v>1563.54</v>
      </c>
      <c r="I35" s="96">
        <f t="shared" si="14"/>
        <v>1579.1754000000001</v>
      </c>
      <c r="J35" s="97">
        <f t="shared" si="11"/>
        <v>1594.9671540000002</v>
      </c>
      <c r="K35" s="98">
        <f t="shared" si="12"/>
        <v>1618.89166131</v>
      </c>
      <c r="L35" s="90">
        <f t="shared" si="13"/>
        <v>1635.0805779231</v>
      </c>
      <c r="M35" s="127">
        <v>1709.28</v>
      </c>
      <c r="N35" s="175">
        <v>1747.2</v>
      </c>
    </row>
    <row r="36" spans="2:14" ht="35" thickBot="1" x14ac:dyDescent="0.25">
      <c r="B36" s="120"/>
      <c r="C36" s="204"/>
      <c r="D36" s="167" t="s">
        <v>242</v>
      </c>
      <c r="E36" s="173"/>
      <c r="F36" s="145" t="s">
        <v>132</v>
      </c>
      <c r="G36" s="146">
        <v>1648</v>
      </c>
      <c r="H36" s="147">
        <f t="shared" si="10"/>
        <v>1667.7760000000001</v>
      </c>
      <c r="I36" s="170">
        <f t="shared" si="14"/>
        <v>1684.4537600000001</v>
      </c>
      <c r="J36" s="149">
        <f t="shared" si="11"/>
        <v>1701.2982976000001</v>
      </c>
      <c r="K36" s="150">
        <f t="shared" si="12"/>
        <v>1726.8177720639999</v>
      </c>
      <c r="L36" s="151">
        <f t="shared" si="13"/>
        <v>1744.08594978464</v>
      </c>
      <c r="M36" s="166"/>
      <c r="N36" s="133">
        <v>1747.2</v>
      </c>
    </row>
    <row r="37" spans="2:14" ht="30" customHeight="1" thickBot="1" x14ac:dyDescent="0.25">
      <c r="B37" s="120"/>
      <c r="C37" s="205"/>
      <c r="D37" s="92" t="s">
        <v>243</v>
      </c>
      <c r="E37" s="114"/>
      <c r="F37" s="115" t="s">
        <v>100</v>
      </c>
      <c r="G37" s="101">
        <v>1545</v>
      </c>
      <c r="H37" s="95">
        <f t="shared" si="10"/>
        <v>1563.54</v>
      </c>
      <c r="I37" s="111">
        <f t="shared" si="14"/>
        <v>1579.1754000000001</v>
      </c>
      <c r="J37" s="97">
        <f t="shared" si="11"/>
        <v>1594.9671540000002</v>
      </c>
      <c r="K37" s="98">
        <f t="shared" si="12"/>
        <v>1618.89166131</v>
      </c>
      <c r="L37" s="90">
        <f t="shared" si="13"/>
        <v>1635.0805779231</v>
      </c>
      <c r="M37" s="127">
        <v>1709.28</v>
      </c>
      <c r="N37" s="174">
        <v>1747.2</v>
      </c>
    </row>
  </sheetData>
  <mergeCells count="1">
    <mergeCell ref="C35:C37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AdminFi</vt:lpstr>
      <vt:lpstr>TronCommun</vt:lpstr>
      <vt:lpstr>FctsTronCom&lt;Smic0523 </vt:lpstr>
      <vt:lpstr>AdminFi!Zone_d_impression</vt:lpstr>
      <vt:lpstr>'FctsTronCom&lt;Smic0523 '!Zone_d_impression</vt:lpstr>
      <vt:lpstr>TronCommun!Zone_d_impression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Microsoft Office User</cp:lastModifiedBy>
  <cp:lastPrinted>2020-02-28T17:40:10Z</cp:lastPrinted>
  <dcterms:created xsi:type="dcterms:W3CDTF">2016-04-19T16:07:10Z</dcterms:created>
  <dcterms:modified xsi:type="dcterms:W3CDTF">2023-04-25T13:46:15Z</dcterms:modified>
</cp:coreProperties>
</file>